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明细表" sheetId="1" r:id="rId1"/>
    <sheet name="汇总表" sheetId="2" r:id="rId2"/>
  </sheets>
  <definedNames>
    <definedName name="_xlnm._FilterDatabase" localSheetId="0" hidden="1">明细表!$A$3:$XEZ$855</definedName>
    <definedName name="_xlnm.Print_Titles" localSheetId="1">汇总表!$1:$3</definedName>
    <definedName name="_xlnm.Print_Titles" localSheetId="0">明细表!$2:$3</definedName>
    <definedName name="_xlnm.Print_Area" localSheetId="0">明细表!$A$1:$S$827</definedName>
  </definedNames>
  <calcPr calcId="144525"/>
</workbook>
</file>

<file path=xl/sharedStrings.xml><?xml version="1.0" encoding="utf-8"?>
<sst xmlns="http://schemas.openxmlformats.org/spreadsheetml/2006/main" count="10083" uniqueCount="1863">
  <si>
    <t>新晃侗族自治县2021年巩固拓展脱贫攻坚成果同乡村振兴有效衔接项目库建设明细表</t>
  </si>
  <si>
    <t>序号</t>
  </si>
  <si>
    <t>项目名称</t>
  </si>
  <si>
    <t>项目
类别</t>
  </si>
  <si>
    <t>建设    性质</t>
  </si>
  <si>
    <t>建设任务</t>
  </si>
  <si>
    <t>所在
乡镇</t>
  </si>
  <si>
    <t>实施
地点</t>
  </si>
  <si>
    <t>补助
标准</t>
  </si>
  <si>
    <t>资金规模(万元)</t>
  </si>
  <si>
    <t>筹资方式</t>
  </si>
  <si>
    <t>绩效目标
(进度计划)</t>
  </si>
  <si>
    <t>受益对象</t>
  </si>
  <si>
    <t>群众参与和利益联结机制</t>
  </si>
  <si>
    <t>时间进度(起止)</t>
  </si>
  <si>
    <t>责任单位</t>
  </si>
  <si>
    <t>(中央、省级、市州或县级资金)</t>
  </si>
  <si>
    <t xml:space="preserve">金额
(万元)
</t>
  </si>
  <si>
    <t>户</t>
  </si>
  <si>
    <t>人</t>
  </si>
  <si>
    <t>计划开工时间</t>
  </si>
  <si>
    <t>计划完工时间</t>
  </si>
  <si>
    <t>项目主管单位</t>
  </si>
  <si>
    <t>项目组织          实施单位</t>
  </si>
  <si>
    <t>合计</t>
  </si>
  <si>
    <t>一</t>
  </si>
  <si>
    <t>产业发展</t>
  </si>
  <si>
    <t>生猪养殖</t>
  </si>
  <si>
    <t>产业扶贫</t>
  </si>
  <si>
    <t>新建</t>
  </si>
  <si>
    <t>生猪养殖及加工基地建设</t>
  </si>
  <si>
    <t>新晃县</t>
  </si>
  <si>
    <t>按产业发展实际需求</t>
  </si>
  <si>
    <t>中央</t>
  </si>
  <si>
    <t>增加村集体、群众收入</t>
  </si>
  <si>
    <t>委托帮扶</t>
  </si>
  <si>
    <t>县农业农村局
、县工投公司</t>
  </si>
  <si>
    <t>县畜牧水产事务中心、县工投公司</t>
  </si>
  <si>
    <t>设施蔬菜种植</t>
  </si>
  <si>
    <t>设施蔬菜种植基地建设</t>
  </si>
  <si>
    <t>县农业农村局、
县工投公司</t>
  </si>
  <si>
    <t>黄精种植</t>
  </si>
  <si>
    <t>黄精产业种植生产加工基地建设</t>
  </si>
  <si>
    <t>县林业局、县
农业农村局、
县工投公司</t>
  </si>
  <si>
    <t>县林业局、县
农业农村局、县工投公司</t>
  </si>
  <si>
    <t>杨梅种植</t>
  </si>
  <si>
    <t>杨梅种植采摘观光基地建设</t>
  </si>
  <si>
    <t>重点特色产业扶持</t>
  </si>
  <si>
    <t>黄牛黄精中蜂等特色产业种养扶持奖补</t>
  </si>
  <si>
    <t>激励群众大力发展产业、增加收入</t>
  </si>
  <si>
    <t>直接帮扶</t>
  </si>
  <si>
    <t>县农业农村局</t>
  </si>
  <si>
    <t>农村寄递物流基地设施建设</t>
  </si>
  <si>
    <t>全县</t>
  </si>
  <si>
    <t>完成农村寄递物流基地设施建设</t>
  </si>
  <si>
    <t>县商科工信局</t>
  </si>
  <si>
    <t>现代农业经营体系建设</t>
  </si>
  <si>
    <t>农产品流通市场体系设施建设</t>
  </si>
  <si>
    <t>完成农产品流通市场体系设施建设</t>
  </si>
  <si>
    <t>县新供销公司</t>
  </si>
  <si>
    <t>消费帮扶终端建设</t>
  </si>
  <si>
    <t>13000元/台</t>
  </si>
  <si>
    <t>拓展农产品销售渠道</t>
  </si>
  <si>
    <t>省重点产业</t>
  </si>
  <si>
    <t>黄牛生产加工基地项目。</t>
  </si>
  <si>
    <t>产业巩固</t>
  </si>
  <si>
    <t>公司厂区品牌设计与制作；新产品开发；老蔡牛肉专卖店建设等。</t>
  </si>
  <si>
    <t>增加村集体经济收益、监测户收入</t>
  </si>
  <si>
    <t>黄牛养殖精细加工产业链项目</t>
  </si>
  <si>
    <t>建设母牛栏舍5000㎡和排水、供水、强弱电设备等配套工程。</t>
  </si>
  <si>
    <t>技术培训</t>
  </si>
  <si>
    <t>产业技术培训</t>
  </si>
  <si>
    <t xml:space="preserve">完成产业技术培训6000人 </t>
  </si>
  <si>
    <t>100元/人</t>
  </si>
  <si>
    <t>产业技术培训6000人</t>
  </si>
  <si>
    <t>农业农村局</t>
  </si>
  <si>
    <t>创业致富带头人培训</t>
  </si>
  <si>
    <t>教育扶贫</t>
  </si>
  <si>
    <t>创业致富带头人培训100人</t>
  </si>
  <si>
    <t>按文件要求补助</t>
  </si>
  <si>
    <t>整合资金</t>
  </si>
  <si>
    <t>2021.03</t>
  </si>
  <si>
    <t>2021.12</t>
  </si>
  <si>
    <t>县乡村振兴局</t>
  </si>
  <si>
    <t>高标准农田建设</t>
  </si>
  <si>
    <t>完成高标准农田基础设施建设</t>
  </si>
  <si>
    <t>生态护林员</t>
  </si>
  <si>
    <t>帮助719户每年增收10000元</t>
  </si>
  <si>
    <t>每户增收10000元</t>
  </si>
  <si>
    <t>县林业局</t>
  </si>
  <si>
    <t>消费扶贫</t>
  </si>
  <si>
    <t>县级消费扶贫示范中心建设</t>
  </si>
  <si>
    <t>完成农产品销售200万元</t>
  </si>
  <si>
    <t>易地搬迁后扶配套建设</t>
  </si>
  <si>
    <t>易地扶贫搬迁集中安置点产业建设及公共服务配套建设</t>
  </si>
  <si>
    <t>解决搬迁户后续帮扶问题</t>
  </si>
  <si>
    <t>县易地搬迁联席办</t>
  </si>
  <si>
    <t>光伏扶贫</t>
  </si>
  <si>
    <t>集中光伏电站线路接入、并网及配套通信工程后续建设</t>
  </si>
  <si>
    <t>凉伞镇</t>
  </si>
  <si>
    <t>桂林溪</t>
  </si>
  <si>
    <t>每户每年增收3000元</t>
  </si>
  <si>
    <t>乡村旅游</t>
  </si>
  <si>
    <t>向家地旅游
基础设施建设</t>
  </si>
  <si>
    <t>旅游</t>
  </si>
  <si>
    <t xml:space="preserve">
1.停车场建设           2.五公里龙溪峡谷游步道建设
3.旅游厕所
</t>
  </si>
  <si>
    <t>晃州</t>
  </si>
  <si>
    <t>向家地村</t>
  </si>
  <si>
    <t>发展乡村旅游，增加农村收入</t>
  </si>
  <si>
    <t>文旅广体局</t>
  </si>
  <si>
    <t>晃州镇政府</t>
  </si>
  <si>
    <t>天井寨民宿改造</t>
  </si>
  <si>
    <t>1.民宿示范户改造（10户）2.标识标牌制作</t>
  </si>
  <si>
    <t>贡溪</t>
  </si>
  <si>
    <t>四路村</t>
  </si>
  <si>
    <t>贡溪镇政府</t>
  </si>
  <si>
    <t>江口游客接待中心</t>
  </si>
  <si>
    <t>1.波江游船码头
2.旅游厕所建设</t>
  </si>
  <si>
    <t>波洲</t>
  </si>
  <si>
    <t>江口村</t>
  </si>
  <si>
    <t>波洲镇政府</t>
  </si>
  <si>
    <t>夜郎大峡谷旅游
综合开发</t>
  </si>
  <si>
    <t>1.游步道改造
2.观景瀑布打造</t>
  </si>
  <si>
    <t>两河口村</t>
  </si>
  <si>
    <t>柳寨旅游基础
设施建设</t>
  </si>
  <si>
    <t>1.停车场建设           
2.漂流码头  
3.旅游厕所</t>
  </si>
  <si>
    <t>柳寨村</t>
  </si>
  <si>
    <t>县级</t>
  </si>
  <si>
    <t>少数民族特色产业和民族村寨发展</t>
  </si>
  <si>
    <t>产业基础设施</t>
  </si>
  <si>
    <t>民居改建、人居环境整治、民族文化展示中心建设</t>
  </si>
  <si>
    <t>扶罗镇</t>
  </si>
  <si>
    <t>伞寨村</t>
  </si>
  <si>
    <t>中央资金</t>
  </si>
  <si>
    <t>县委统战部</t>
  </si>
  <si>
    <t>扶罗镇政府</t>
  </si>
  <si>
    <t>红星村红米粮仓基础设施建设。</t>
  </si>
  <si>
    <t>红星村</t>
  </si>
  <si>
    <t>1328</t>
  </si>
  <si>
    <t>红米研学基地建设、文旅产业及附属设施建设</t>
  </si>
  <si>
    <t>东风村</t>
  </si>
  <si>
    <t>2205</t>
  </si>
  <si>
    <t>修缮</t>
  </si>
  <si>
    <t>农耕文化博物馆基础设施改造</t>
  </si>
  <si>
    <t>晃州镇</t>
  </si>
  <si>
    <t>大洞坪村</t>
  </si>
  <si>
    <t>2038</t>
  </si>
  <si>
    <t>农村产业发展配套设施建设</t>
  </si>
  <si>
    <t>组道硬化</t>
  </si>
  <si>
    <t>长300米、宽3.5米</t>
  </si>
  <si>
    <t>贡溪镇</t>
  </si>
  <si>
    <t>据实结算</t>
  </si>
  <si>
    <t>改善村民出行条件、提高村民生产生活质量</t>
  </si>
  <si>
    <t>县财政局</t>
  </si>
  <si>
    <t>农村综合改革办</t>
  </si>
  <si>
    <t>新建机耕道</t>
  </si>
  <si>
    <t>长2500米、宽3.5米</t>
  </si>
  <si>
    <t>林冲镇</t>
  </si>
  <si>
    <t>唐家村</t>
  </si>
  <si>
    <t>方便村民120亩农田耕作</t>
  </si>
  <si>
    <t>长1500米、宽3.5米</t>
  </si>
  <si>
    <t>宋阳村</t>
  </si>
  <si>
    <t>方便村民 200亩农田耕作</t>
  </si>
  <si>
    <t>新修桥梁</t>
  </si>
  <si>
    <t>长16米，宽4.5米，高4米</t>
  </si>
  <si>
    <t>步头降</t>
  </si>
  <si>
    <t>天雷村</t>
  </si>
  <si>
    <t>改善村民出行条件</t>
  </si>
  <si>
    <t>河堤式机耕道</t>
  </si>
  <si>
    <t>长450米</t>
  </si>
  <si>
    <t>鱼市镇</t>
  </si>
  <si>
    <t>团溪村</t>
  </si>
  <si>
    <t>保障112亩水田安全，方便群众生产生活</t>
  </si>
  <si>
    <t>机耕道硬化</t>
  </si>
  <si>
    <t>长1200米，宽3.5米</t>
  </si>
  <si>
    <t>岩山村</t>
  </si>
  <si>
    <t>方便村民约150亩农田耕作</t>
  </si>
  <si>
    <t>新村</t>
  </si>
  <si>
    <t>方便村民约300亩农田耕作</t>
  </si>
  <si>
    <t>河堤加固、机耕道硬化</t>
  </si>
  <si>
    <t>河堤长200米，机耕道长280米，宽4米</t>
  </si>
  <si>
    <t>凉伞村</t>
  </si>
  <si>
    <t>保障30亩农田粮食增收，方便群众生产生活</t>
  </si>
  <si>
    <t>长1000米，宽3.5米</t>
  </si>
  <si>
    <t>圭界村</t>
  </si>
  <si>
    <t>改善村民60余亩的农田耕作</t>
  </si>
  <si>
    <t>长1500米，宽3.5米</t>
  </si>
  <si>
    <t>磨溪村</t>
  </si>
  <si>
    <t>改善村民120余亩的农田耕作</t>
  </si>
  <si>
    <t>长1000米</t>
  </si>
  <si>
    <t>大堡村</t>
  </si>
  <si>
    <t>改善村民121余亩的农田耕作</t>
  </si>
  <si>
    <t>机耕道建设</t>
  </si>
  <si>
    <t>400米河堤式机耕道及500米机耕道路硬化</t>
  </si>
  <si>
    <t>保障82亩水田安全，方便群众生产生活</t>
  </si>
  <si>
    <t>园区道路建设</t>
  </si>
  <si>
    <t>生产发展</t>
  </si>
  <si>
    <t>新建设</t>
  </si>
  <si>
    <t>园区机耕道路修建，便于水果运输</t>
  </si>
  <si>
    <t>波洲镇</t>
  </si>
  <si>
    <t>洞坪村</t>
  </si>
  <si>
    <t>据实补助</t>
  </si>
  <si>
    <t>省级</t>
  </si>
  <si>
    <t>完成园区机耕道路通行，方便运输</t>
  </si>
  <si>
    <t>民政局</t>
  </si>
  <si>
    <t>树哥果树合作社</t>
  </si>
  <si>
    <t>肉牛产业引导资金</t>
  </si>
  <si>
    <t>肉牛产业发展</t>
  </si>
  <si>
    <t>发展新晃肉牛产业，增加农民收入</t>
  </si>
  <si>
    <t>农业产业发展资金</t>
  </si>
  <si>
    <t>农业产业发展奖补资金</t>
  </si>
  <si>
    <t>激励农民发展产业，增加收入</t>
  </si>
  <si>
    <t>二</t>
  </si>
  <si>
    <t>基础设施</t>
  </si>
  <si>
    <t>（一）</t>
  </si>
  <si>
    <t>厕所革命</t>
  </si>
  <si>
    <t>改(新)建农村户用卫生厕所3700户</t>
  </si>
  <si>
    <t>按标准据实</t>
  </si>
  <si>
    <t>改(新)建农村户用卫生厕所1728户</t>
  </si>
  <si>
    <t>（二）</t>
  </si>
  <si>
    <t>农村道路</t>
  </si>
  <si>
    <t>1、重点县乡道</t>
  </si>
  <si>
    <t>禾滩至中寨公路一标</t>
  </si>
  <si>
    <t>续建</t>
  </si>
  <si>
    <t>7.256公里沥青路面建设</t>
  </si>
  <si>
    <t>禾滩镇、中寨镇</t>
  </si>
  <si>
    <t>160万/公里</t>
  </si>
  <si>
    <t>县级整合</t>
  </si>
  <si>
    <t>解决7506人出行问题</t>
  </si>
  <si>
    <t>县交通运输局</t>
  </si>
  <si>
    <t>县农村公路建设办</t>
  </si>
  <si>
    <t>禾滩至中寨公路二标</t>
  </si>
  <si>
    <t>9.285公里沥青路面建设</t>
  </si>
  <si>
    <t>161万/公里</t>
  </si>
  <si>
    <t>2、窄路加宽</t>
  </si>
  <si>
    <t>1616.6075</t>
  </si>
  <si>
    <t>2017年农村公路（窄路加宽）工程第二批一标</t>
  </si>
  <si>
    <t>9.03公里砼路面加宽</t>
  </si>
  <si>
    <t>中寨镇、米贝乡</t>
  </si>
  <si>
    <t>碧朗、赛容村</t>
  </si>
  <si>
    <t>18万/公里</t>
  </si>
  <si>
    <t>解决2309人出行问题</t>
  </si>
  <si>
    <t>2017年农村公路（窄路加宽）工程第二批二标</t>
  </si>
  <si>
    <t>9.6公里砼路面加宽</t>
  </si>
  <si>
    <t>步头降乡、扶罗镇</t>
  </si>
  <si>
    <t>双溪村、东风村、圭界村</t>
  </si>
  <si>
    <t>解决1234人出行问题</t>
  </si>
  <si>
    <t>2017年农村公路（窄路加宽）工程第二批三标</t>
  </si>
  <si>
    <t>12.748公里砼路面加宽</t>
  </si>
  <si>
    <t>晃州镇、波洲镇</t>
  </si>
  <si>
    <t>大树湾村、坳背村、塘洞村、坳背村</t>
  </si>
  <si>
    <t>解决941人出行问题</t>
  </si>
  <si>
    <t>2017年农村公路（窄路加宽）工程第二批四标</t>
  </si>
  <si>
    <t>10.489公里砼路面加宽</t>
  </si>
  <si>
    <t>晃州镇、鱼市镇</t>
  </si>
  <si>
    <t>洞坡村、石坞溪村、华南村、晏家村</t>
  </si>
  <si>
    <t>解决1851人出行问题</t>
  </si>
  <si>
    <t>2017年农村公路（窄路加宽）工程第三批一标</t>
  </si>
  <si>
    <t>9.43公里砼路面加宽</t>
  </si>
  <si>
    <t>晃州镇、禾滩镇</t>
  </si>
  <si>
    <t>新村、洛溪村、胜利村</t>
  </si>
  <si>
    <t>解决1162人出行问题</t>
  </si>
  <si>
    <t>2017年农村公路（窄路加宽）工程第三批四标</t>
  </si>
  <si>
    <t>8.361公里砼路面加宽</t>
  </si>
  <si>
    <t>林冲镇、鱼市镇、凉伞镇</t>
  </si>
  <si>
    <t>大堡村、斗溪村、凉伞村、坪南村</t>
  </si>
  <si>
    <t>解决1497人出行问题</t>
  </si>
  <si>
    <t>2018年农村公路（窄路加宽）工程第一批一标</t>
  </si>
  <si>
    <t>16.908公里砼路面加宽</t>
  </si>
  <si>
    <t>林冲镇、鱼市镇、晃州镇</t>
  </si>
  <si>
    <t>地习村、唐家村、岩山村、长乐坪村</t>
  </si>
  <si>
    <t>解决1391人出行问题</t>
  </si>
  <si>
    <t>2018年农村公路（窄路加宽）工程第一批二标</t>
  </si>
  <si>
    <t>10.079公里砼路面加宽</t>
  </si>
  <si>
    <t>杨家桥村、丁字坳村、水洞村</t>
  </si>
  <si>
    <t>解决685人出行问题</t>
  </si>
  <si>
    <t>2018年农村公路（窄路加宽）工程第二批三标</t>
  </si>
  <si>
    <t>16.28公里砼路面加宽</t>
  </si>
  <si>
    <t>扶罗镇、贡溪镇</t>
  </si>
  <si>
    <t>枫木村、坪地村、克寨村、桐木村、田家村、碧林村</t>
  </si>
  <si>
    <t>解决2678人出行问题</t>
  </si>
  <si>
    <t>2018年农村公路（窄路加宽）工程第三批二标</t>
  </si>
  <si>
    <t>14.659公里砼路面加宽</t>
  </si>
  <si>
    <t>禾滩镇</t>
  </si>
  <si>
    <t>姑召村、洞坪村</t>
  </si>
  <si>
    <t>解决940人出行问题</t>
  </si>
  <si>
    <t>板栗山-梨溪口</t>
  </si>
  <si>
    <t>4.877公里砼路面加宽</t>
  </si>
  <si>
    <t>步头降乡</t>
  </si>
  <si>
    <t>解决300人出行问题</t>
  </si>
  <si>
    <t>胜利-田垄头</t>
  </si>
  <si>
    <t>7.5公里砼路面加宽</t>
  </si>
  <si>
    <t>胜利村、长塘坪村、暮山坪村</t>
  </si>
  <si>
    <t>解决543人出行问题</t>
  </si>
  <si>
    <t>岔口—火车站</t>
  </si>
  <si>
    <t>1.528公里砼路面加宽</t>
  </si>
  <si>
    <t>解决188人出行问题</t>
  </si>
  <si>
    <t>努溪公路提质改造工程</t>
  </si>
  <si>
    <t>5.04公里砼路面加宽</t>
  </si>
  <si>
    <t>姑召村</t>
  </si>
  <si>
    <t>无</t>
  </si>
  <si>
    <t>解决541人出行问题</t>
  </si>
  <si>
    <t>禾滩镇政府</t>
  </si>
  <si>
    <t>禾滩镇人民政府</t>
  </si>
  <si>
    <t>老黄冲村-三佰佬公路</t>
  </si>
  <si>
    <t>6公里砼路面加宽</t>
  </si>
  <si>
    <t>老黄冲村</t>
  </si>
  <si>
    <t>解决493人出行问题</t>
  </si>
  <si>
    <t>鱼市镇政府</t>
  </si>
  <si>
    <t>鱼市镇人民政府</t>
  </si>
  <si>
    <t>铁路-老猫坪公路</t>
  </si>
  <si>
    <t>4.108公里砼路面加宽</t>
  </si>
  <si>
    <t>长乐坪村</t>
  </si>
  <si>
    <t>解决332人出行问题</t>
  </si>
  <si>
    <t>晃州镇人民政府</t>
  </si>
  <si>
    <t>3、农村基础设施项目</t>
  </si>
  <si>
    <t>涞溪村六甲田至三江口         组级公路硬化</t>
  </si>
  <si>
    <t>0.9公里砼路面建设</t>
  </si>
  <si>
    <t>涞溪村</t>
  </si>
  <si>
    <t>解决367人出行问题</t>
  </si>
  <si>
    <t>涞溪村通乡公路提质改造项目</t>
  </si>
  <si>
    <t>9.1公里砼路面加宽</t>
  </si>
  <si>
    <t>步头降乡政府</t>
  </si>
  <si>
    <t>涞溪村峦塘仔至老屋组公路砼路面扩建加宽和新建老屋组至新江村青山界组公路</t>
  </si>
  <si>
    <t>1.2公里砼路面加宽和1.5公里砼路面建设</t>
  </si>
  <si>
    <t>涞溪村、步头降村</t>
  </si>
  <si>
    <t>解决583人出行问题</t>
  </si>
  <si>
    <t>贡溪镇上田村通往村部道路扩宽</t>
  </si>
  <si>
    <t>0.256公里砼路面加宽</t>
  </si>
  <si>
    <t>上田村</t>
  </si>
  <si>
    <t>解决432人出行问题</t>
  </si>
  <si>
    <t>禾滩镇洛溪村组级道路硬化工程</t>
  </si>
  <si>
    <t>3.65公里砼路面建设</t>
  </si>
  <si>
    <t>洛溪村</t>
  </si>
  <si>
    <t>解决521人出行问题</t>
  </si>
  <si>
    <t>林冲镇唐家村道路硬化工程</t>
  </si>
  <si>
    <t>2.5公里砼路面建设、25米桥梁建设</t>
  </si>
  <si>
    <t>解决436人出行问题</t>
  </si>
  <si>
    <t>林冲镇政府</t>
  </si>
  <si>
    <t>洞门口-快活林</t>
  </si>
  <si>
    <t>1.581公里砼路面建设</t>
  </si>
  <si>
    <t>甘家桥村、柏树林村</t>
  </si>
  <si>
    <t>解决674人出行问题</t>
  </si>
  <si>
    <t>天雷山国有林场硬化道路工程一标段</t>
  </si>
  <si>
    <t>7.33公里砼路面建设</t>
  </si>
  <si>
    <t>35万/公里</t>
  </si>
  <si>
    <t>解决2506人出行问题</t>
  </si>
  <si>
    <t>天雷山国有林场硬化道路工程二标段</t>
  </si>
  <si>
    <t>7.43公里砼路面建设</t>
  </si>
  <si>
    <t>怀化路桥通自然村水泥路建设工程</t>
  </si>
  <si>
    <t>97公里砼路面建设</t>
  </si>
  <si>
    <t>各乡镇</t>
  </si>
  <si>
    <t>13万/公里</t>
  </si>
  <si>
    <t>解决5414人出行问题</t>
  </si>
  <si>
    <t>2019年自然村通水泥（沥青）路建设第二批（扶罗镇新寨C1825等口坝-老行）、（凉伞镇VZ17子城绞两河-红岩坡）工程</t>
  </si>
  <si>
    <t>（扶罗镇新寨C1825等口坝-老行）、（凉伞镇VZ17子城绞两河-红岩坡）</t>
  </si>
  <si>
    <t>扶罗镇、凉伞镇</t>
  </si>
  <si>
    <t>12万/公里</t>
  </si>
  <si>
    <t>解决846人出行问题</t>
  </si>
  <si>
    <t>扶罗镇政府、凉伞镇政府</t>
  </si>
  <si>
    <t>2019年自然村通水泥（沥青）路建设第二批中寨镇V881茂三路口-茂三、  贡溪镇VZ14村道-交寨</t>
  </si>
  <si>
    <t>中寨镇V881茂三路口-茂三、  贡溪镇VZ14村道-交寨</t>
  </si>
  <si>
    <t>中寨镇、 贡溪镇</t>
  </si>
  <si>
    <t>解决659人出行问题</t>
  </si>
  <si>
    <t>中寨镇政府、 贡溪镇政府</t>
  </si>
  <si>
    <t>2019年自然村通水泥（沥青）路建设第二批（阿梅干-菜塘、塘寨村部-塘上组、草坪-石板）</t>
  </si>
  <si>
    <t>阿梅干-菜塘、塘寨村部-塘上组、草坪-石板</t>
  </si>
  <si>
    <t>解决587人出行问题</t>
  </si>
  <si>
    <t>中寨镇政府</t>
  </si>
  <si>
    <t>2019年自然村通水泥（沥青）路建设第二批（田垄头-大洞坪）</t>
  </si>
  <si>
    <t>田垄头-大洞坪</t>
  </si>
  <si>
    <t>解决328人出行问题</t>
  </si>
  <si>
    <t>2019年自然村通水泥（沥青）路建设第二批（洞脑路口-洞脑）</t>
  </si>
  <si>
    <t>洞脑路口-洞脑</t>
  </si>
  <si>
    <t>解决455人出行问题</t>
  </si>
  <si>
    <t>2019年自然村通水泥（沥青）路建设第二批（鱼市镇V168杨柳沟-东坡）</t>
  </si>
  <si>
    <t>鱼市镇V168杨柳沟-东坡</t>
  </si>
  <si>
    <t>解决139人出行问题</t>
  </si>
  <si>
    <t>鱼市镇晏家村武陵组和盘江片公路硬化工程</t>
  </si>
  <si>
    <t>2.67公里砼路面建设</t>
  </si>
  <si>
    <t>晏家村</t>
  </si>
  <si>
    <t>解决526人出行问题</t>
  </si>
  <si>
    <t>步头降乡天雷村公祖冲组公路硬化工程</t>
  </si>
  <si>
    <t>2.3公里砼路面建设</t>
  </si>
  <si>
    <t>波洲镇田坪村便桥及附属工程</t>
  </si>
  <si>
    <t>便桥及附属工程</t>
  </si>
  <si>
    <t>田坪村</t>
  </si>
  <si>
    <t>解决202人出行问题</t>
  </si>
  <si>
    <t>2018—2020年农村公路水毁抢险工程</t>
  </si>
  <si>
    <t>农村公路水毁抢险工程</t>
  </si>
  <si>
    <t>解决47712人出行问题</t>
  </si>
  <si>
    <t>2021年水毁项目</t>
  </si>
  <si>
    <t>水毁工程</t>
  </si>
  <si>
    <t>杨家坳至香树脚</t>
  </si>
  <si>
    <t>2公里路基砼路面建设</t>
  </si>
  <si>
    <t>高铁新村</t>
  </si>
  <si>
    <t>解决297人出行问题</t>
  </si>
  <si>
    <t>G320至蚂蟥塘</t>
  </si>
  <si>
    <t>1公里路基砼路面建设</t>
  </si>
  <si>
    <t>大桥溪村</t>
  </si>
  <si>
    <t>解决434人出行问题</t>
  </si>
  <si>
    <t>美老至登云峰</t>
  </si>
  <si>
    <t>6公里路基砼路面建设</t>
  </si>
  <si>
    <t>解决295人出行问题</t>
  </si>
  <si>
    <t>两河口至冷风坡</t>
  </si>
  <si>
    <t>3.1公里路基砼路面建设</t>
  </si>
  <si>
    <t>解决378人出行问题</t>
  </si>
  <si>
    <t>天井寨公路</t>
  </si>
  <si>
    <t>5公里路基砼路面建设</t>
  </si>
  <si>
    <t>解决291人出行问题</t>
  </si>
  <si>
    <t>大定至怒溪冲</t>
  </si>
  <si>
    <t>6.127公里路基砼路面建设</t>
  </si>
  <si>
    <t>中寨镇</t>
  </si>
  <si>
    <t>中寨居民委员会</t>
  </si>
  <si>
    <t>解决255人出行问题</t>
  </si>
  <si>
    <t>洛溪科-宝蜡花砼路面建设</t>
  </si>
  <si>
    <t>3.52公里砼路面建设</t>
  </si>
  <si>
    <t>坟背-龙塘砼路面建设</t>
  </si>
  <si>
    <t>2.65公里砼路面建设</t>
  </si>
  <si>
    <t>地堡村砼路面建设</t>
  </si>
  <si>
    <t>5.69公里砼路面建设</t>
  </si>
  <si>
    <t>地堡村</t>
  </si>
  <si>
    <t>解决227人出行问题</t>
  </si>
  <si>
    <t>凉伞镇偏洞村罗家坡公路维修</t>
  </si>
  <si>
    <t>3.4公里公路维修</t>
  </si>
  <si>
    <t>偏洞村</t>
  </si>
  <si>
    <t>解决405人出行问题</t>
  </si>
  <si>
    <t>司马垅-石马溪通村公路开裂塌陷工程</t>
  </si>
  <si>
    <t>7公里公路抢险</t>
  </si>
  <si>
    <t>石马溪村</t>
  </si>
  <si>
    <t>解决354人出行问题</t>
  </si>
  <si>
    <t>上刘坪-刘坪水库</t>
  </si>
  <si>
    <t>1公里砼路面建设</t>
  </si>
  <si>
    <t>凉伞镇政府</t>
  </si>
  <si>
    <t>上田-四路村连村公路</t>
  </si>
  <si>
    <t>2.15公里砼路面建设、安保</t>
  </si>
  <si>
    <t>上田村、四路村</t>
  </si>
  <si>
    <t>解决723人出行问题</t>
  </si>
  <si>
    <t>枞溪至新江联村公路</t>
  </si>
  <si>
    <t>2.864公里砼路面建设</t>
  </si>
  <si>
    <t>步头降村</t>
  </si>
  <si>
    <t>解决216人出行问题</t>
  </si>
  <si>
    <t>洞脑至大拱桥</t>
  </si>
  <si>
    <t>土鹿坪村</t>
  </si>
  <si>
    <t>养老院-鱼对溪连村公路</t>
  </si>
  <si>
    <t>1.068公里砼路面建设</t>
  </si>
  <si>
    <t>土鹿坪村南泥山组路段山体塌方</t>
  </si>
  <si>
    <t>山体塌方水毁抢修工程</t>
  </si>
  <si>
    <t>扶罗镇进镇道路</t>
  </si>
  <si>
    <t>进镇道路</t>
  </si>
  <si>
    <t>扶罗村</t>
  </si>
  <si>
    <t>解决144人出行问题</t>
  </si>
  <si>
    <t>炉冲村三十担组级公路硬化</t>
  </si>
  <si>
    <t>5.5公里砼路面加宽</t>
  </si>
  <si>
    <t>炉冲村</t>
  </si>
  <si>
    <t>解决159人出行问题</t>
  </si>
  <si>
    <t>波洲镇人民政府</t>
  </si>
  <si>
    <t>化溪-贵州芩林</t>
  </si>
  <si>
    <t>米贝乡</t>
  </si>
  <si>
    <t>团结村</t>
  </si>
  <si>
    <t>－</t>
  </si>
  <si>
    <t>解决746人出行问题</t>
  </si>
  <si>
    <t>新晃经源开发性扶贫有限责任公司</t>
  </si>
  <si>
    <t>新晃县农村公路建设办</t>
  </si>
  <si>
    <t>贵州公路-回阳</t>
  </si>
  <si>
    <t>蓬头-化溪</t>
  </si>
  <si>
    <t>村部-寨头</t>
  </si>
  <si>
    <t>上寨至岑喏</t>
  </si>
  <si>
    <t>龙兴村</t>
  </si>
  <si>
    <t>解决472人出行问题</t>
  </si>
  <si>
    <t>漫水桥至
总溪组</t>
  </si>
  <si>
    <t>禾滩村</t>
  </si>
  <si>
    <t>解决643人出行问题</t>
  </si>
  <si>
    <t>漫水桥至总溪组(支线：岔口-闪溪岸岛组)</t>
  </si>
  <si>
    <t>大湾-店上</t>
  </si>
  <si>
    <t>斗溪村</t>
  </si>
  <si>
    <t>解决486人出行问题</t>
  </si>
  <si>
    <t>大湾-上下龙组</t>
  </si>
  <si>
    <t>背后湾－外下组</t>
  </si>
  <si>
    <t>下对江-狗溪冲</t>
  </si>
  <si>
    <t>米贝村</t>
  </si>
  <si>
    <t>解决631人出行问题</t>
  </si>
  <si>
    <t>坝生河-大田</t>
  </si>
  <si>
    <t>降溪村</t>
  </si>
  <si>
    <t>解决356人出行问题</t>
  </si>
  <si>
    <t>三江组-梳溪组</t>
  </si>
  <si>
    <t>三江村</t>
  </si>
  <si>
    <t>解决346人出行问题</t>
  </si>
  <si>
    <t>梅溪口—梅溪浪</t>
  </si>
  <si>
    <t>半江村</t>
  </si>
  <si>
    <t>解决319人出行问题</t>
  </si>
  <si>
    <t>中团村部-恩溪君子组</t>
  </si>
  <si>
    <t>上公道村</t>
  </si>
  <si>
    <t>解决694人出行问题</t>
  </si>
  <si>
    <t>禾步公路
至老巨冲</t>
  </si>
  <si>
    <t>解决352人出行问题</t>
  </si>
  <si>
    <t>大坪至架溪冲</t>
  </si>
  <si>
    <t>解决257人出行问题</t>
  </si>
  <si>
    <t>大坪至狗坡老</t>
  </si>
  <si>
    <t>大坪至寨溪冲</t>
  </si>
  <si>
    <t>银子洞至红塘</t>
  </si>
  <si>
    <t>坳背村</t>
  </si>
  <si>
    <t>解决536人出行问题</t>
  </si>
  <si>
    <t>长塘坳至花岩洞(杉木塘-村公路)</t>
  </si>
  <si>
    <t>杉木冲至长塘坪</t>
  </si>
  <si>
    <t>楠木洞至半坡城</t>
  </si>
  <si>
    <t>坳上-江家</t>
  </si>
  <si>
    <t>富家冲村</t>
  </si>
  <si>
    <t>解决441人出行问题</t>
  </si>
  <si>
    <t>坳上-江家支线：岔路口-老屋</t>
  </si>
  <si>
    <t>大公路-溪口</t>
  </si>
  <si>
    <t>大公路-溪口支线：大公路-赵家溪村</t>
  </si>
  <si>
    <t>寨上-阿家桥</t>
  </si>
  <si>
    <t>碧李桥村</t>
  </si>
  <si>
    <t>解决402人出行问题</t>
  </si>
  <si>
    <t>阿家桥-水井</t>
  </si>
  <si>
    <t>水厂-高坡</t>
  </si>
  <si>
    <t>地寨门口-桂林溪村寨佑</t>
  </si>
  <si>
    <t>台洞村</t>
  </si>
  <si>
    <t>解决277人出行问题</t>
  </si>
  <si>
    <t>三叉坳-大田岑棚</t>
  </si>
  <si>
    <t>黄雷村</t>
  </si>
  <si>
    <t>解决410人出行问题</t>
  </si>
  <si>
    <t>三叉坳-大田桂孚溪</t>
  </si>
  <si>
    <t>偏洞村冲下-地茶坳</t>
  </si>
  <si>
    <t>老屋-盘湾</t>
  </si>
  <si>
    <t>马宗村</t>
  </si>
  <si>
    <t>欧家坳-两岔河</t>
  </si>
  <si>
    <t>杨家-凉伞坡</t>
  </si>
  <si>
    <t>张家-凉子上</t>
  </si>
  <si>
    <t>坪磨-盘湾</t>
  </si>
  <si>
    <t>苗龙溪-茶坪街上</t>
  </si>
  <si>
    <t>桥郎井边至交道坳</t>
  </si>
  <si>
    <t>美岩村</t>
  </si>
  <si>
    <t>解决362人出行问题</t>
  </si>
  <si>
    <t>观音山-大冲组</t>
  </si>
  <si>
    <t>半溪公路-老营坡</t>
  </si>
  <si>
    <t>水厂-高坡(支线:下刘坪-公岩</t>
  </si>
  <si>
    <t>琴哨-禾岔坳</t>
  </si>
  <si>
    <t>星光何万铭家-石牙坡</t>
  </si>
  <si>
    <t>蟠王组公路</t>
  </si>
  <si>
    <t>桓胆村</t>
  </si>
  <si>
    <t>科家-凸上</t>
  </si>
  <si>
    <t>桓胆-林冲镇大榜(龙田坳)</t>
  </si>
  <si>
    <t>张家组盖上-张家</t>
  </si>
  <si>
    <t>殿溪-地蒲</t>
  </si>
  <si>
    <t>鸭塘学校-龙里屋坎脚</t>
  </si>
  <si>
    <t>下古里-大元(光伏发电站)</t>
  </si>
  <si>
    <t>大坝河村</t>
  </si>
  <si>
    <t>解决567人出行问题</t>
  </si>
  <si>
    <t>禾滩三保-麻塘</t>
  </si>
  <si>
    <t>闪溪村</t>
  </si>
  <si>
    <t>解决574人出行问题</t>
  </si>
  <si>
    <t>麻塘至里鱼</t>
  </si>
  <si>
    <t>店上至勾田</t>
  </si>
  <si>
    <t>村部至火烟洞组</t>
  </si>
  <si>
    <t>村部至百岩组</t>
  </si>
  <si>
    <t>村部至苦竹山</t>
  </si>
  <si>
    <t>岑哨坳-土地坳</t>
  </si>
  <si>
    <t>街上村</t>
  </si>
  <si>
    <t>解决347人出行问题</t>
  </si>
  <si>
    <t>难各-贵州扣会坳</t>
  </si>
  <si>
    <t>桂苗沟口-南香</t>
  </si>
  <si>
    <t>桂苗沟口-桑稿组</t>
  </si>
  <si>
    <t>八丰-地中寨</t>
  </si>
  <si>
    <t>新井-老井</t>
  </si>
  <si>
    <t>解决323人出行问题</t>
  </si>
  <si>
    <t>大木桥至干沟坡</t>
  </si>
  <si>
    <t>柿子树-茶金田</t>
  </si>
  <si>
    <t>双桥-半沟</t>
  </si>
  <si>
    <t>宋阳新村部-宋寨</t>
  </si>
  <si>
    <t>宋阳-高坪村枫木寨组</t>
  </si>
  <si>
    <t>木桥组-桂岱村</t>
  </si>
  <si>
    <t>马路旁—桐木寨</t>
  </si>
  <si>
    <t>公路旁—美林组</t>
  </si>
  <si>
    <t>宗仁屋胵-鬼故屋边</t>
  </si>
  <si>
    <t>八江口村</t>
  </si>
  <si>
    <t>岑免河边-屋边</t>
  </si>
  <si>
    <t>寨脚-寨上</t>
  </si>
  <si>
    <t>(八丰坝)灿勋门口-长冲、果课屋边</t>
  </si>
  <si>
    <t>凉茶公路-社上社下</t>
  </si>
  <si>
    <t>桂林溪村</t>
  </si>
  <si>
    <t>解决145人出行问题</t>
  </si>
  <si>
    <t>田坝组屋背-凤月组</t>
  </si>
  <si>
    <t>田坝组屋背-二甲组</t>
  </si>
  <si>
    <t>永丰组-石板组</t>
  </si>
  <si>
    <t>凉茶公路-石里组</t>
  </si>
  <si>
    <t>凉茶公路-天堂组</t>
  </si>
  <si>
    <t>凉茶公路-李家</t>
  </si>
  <si>
    <t>马林组屋脚-石绕组</t>
  </si>
  <si>
    <t>现村部-八龙弯</t>
  </si>
  <si>
    <t>花园村</t>
  </si>
  <si>
    <t>解决742人出行问题</t>
  </si>
  <si>
    <t>学校门口-高凸组</t>
  </si>
  <si>
    <t>稿溪组至稿溪组</t>
  </si>
  <si>
    <t>半坡路口至半坡组</t>
  </si>
  <si>
    <t>苏坪组-洁溪</t>
  </si>
  <si>
    <t>田塘-洁溪</t>
  </si>
  <si>
    <t>云寨河边-云寨</t>
  </si>
  <si>
    <t>凉山-枫木组</t>
  </si>
  <si>
    <t>大田至喏溪至岑望</t>
  </si>
  <si>
    <t>地下组-长田</t>
  </si>
  <si>
    <t>比足村</t>
  </si>
  <si>
    <t>解决616人出行问题</t>
  </si>
  <si>
    <t>大龙公路-大龙</t>
  </si>
  <si>
    <t>村部-柱溪-冲公</t>
  </si>
  <si>
    <t>　外约-普龙</t>
  </si>
  <si>
    <t>　稳溪-稳兰</t>
  </si>
  <si>
    <t>村部- 洞脑</t>
  </si>
  <si>
    <t>头家村</t>
  </si>
  <si>
    <t>邹溪-柏杨</t>
  </si>
  <si>
    <t>肖家垅－
枫木湾</t>
  </si>
  <si>
    <t>阳宝洞－
肖家垅</t>
  </si>
  <si>
    <t>涞溪－背底垅</t>
  </si>
  <si>
    <t>三江口
－雷家田村</t>
  </si>
  <si>
    <t>土地坳－
三江口</t>
  </si>
  <si>
    <t>扎云冲口－烈士墓</t>
  </si>
  <si>
    <t>和木山口－毛家坡</t>
  </si>
  <si>
    <t>蛇尾丘口－林场朝家坳</t>
  </si>
  <si>
    <t>1.18</t>
  </si>
  <si>
    <t>蛇尾丘口-蒋家冲</t>
  </si>
  <si>
    <t>老屋－刘家田</t>
  </si>
  <si>
    <t>波洲镇柳寨高速互通出口便道硬化工程</t>
  </si>
  <si>
    <t>新晃县交通运输局</t>
  </si>
  <si>
    <t>乡道--阿足</t>
  </si>
  <si>
    <t>练溪村</t>
  </si>
  <si>
    <t>新村部-溪口</t>
  </si>
  <si>
    <t>四方田-溪头</t>
  </si>
  <si>
    <t>老屋-新老枫木</t>
  </si>
  <si>
    <t>黄连屋背-两间田</t>
  </si>
  <si>
    <t>迴溪-格棚</t>
  </si>
  <si>
    <t>三江组-梳溪组(支路2：停车场)</t>
  </si>
  <si>
    <t>坝上至大湾</t>
  </si>
  <si>
    <t>华南村</t>
  </si>
  <si>
    <t>解决388人出行问题</t>
  </si>
  <si>
    <t>坝上-龙冲</t>
  </si>
  <si>
    <t>桅子坳－茶山界支线：廖田－青山界</t>
  </si>
  <si>
    <t>新江村</t>
  </si>
  <si>
    <t>桅子坳－茶山界支线：茶山界组-岔路口</t>
  </si>
  <si>
    <t>盗子界－廖田</t>
  </si>
  <si>
    <t>半江-阳毛坪</t>
  </si>
  <si>
    <t>桅子坳－茶山界</t>
  </si>
  <si>
    <t>村部－炉冲</t>
  </si>
  <si>
    <t>黄阳村</t>
  </si>
  <si>
    <t>解决476人出行问题</t>
  </si>
  <si>
    <t>炉冲店-炉冲支线：庙边-背后垅</t>
  </si>
  <si>
    <t>勾冲坳－洞坪姑召</t>
  </si>
  <si>
    <t>杨阳坳-莲花地</t>
  </si>
  <si>
    <t>莲花地-跃进门</t>
  </si>
  <si>
    <t>犁山垠-黄阳寨</t>
  </si>
  <si>
    <t>杨家坳－火垅寨</t>
  </si>
  <si>
    <t>蒋家组-腰头坡</t>
  </si>
  <si>
    <t>龙井-普利坡</t>
  </si>
  <si>
    <t>田家村</t>
  </si>
  <si>
    <t>解决512人出行问题</t>
  </si>
  <si>
    <t>桥边-钟上组</t>
  </si>
  <si>
    <t>大道口-河边</t>
  </si>
  <si>
    <t>村公路-中寨等4组</t>
  </si>
  <si>
    <t>老寨组-川溪水库</t>
  </si>
  <si>
    <t>碧林村</t>
  </si>
  <si>
    <t>进州凹-楠木组</t>
  </si>
  <si>
    <t>公路旁-徐家组</t>
  </si>
  <si>
    <t>仕林组-冲方组</t>
  </si>
  <si>
    <t>六三组-物溪口</t>
  </si>
  <si>
    <t>怀故亭-六三组</t>
  </si>
  <si>
    <t>晚坡-紫楼</t>
  </si>
  <si>
    <t>紫楼-晚坡</t>
  </si>
  <si>
    <t>半江—大定　</t>
  </si>
  <si>
    <t>冷水冲赶场坪—高寨村杉木坳</t>
  </si>
  <si>
    <t>高寨村</t>
  </si>
  <si>
    <t>解决183人出行问题</t>
  </si>
  <si>
    <t>嫩塘坳—6、7组坳上</t>
  </si>
  <si>
    <t>糯谷场-高铁便桥</t>
  </si>
  <si>
    <t>塘家坝至杨柳冲组</t>
  </si>
  <si>
    <t>高铁脚至洞里头组</t>
  </si>
  <si>
    <t>村公路至黄家院子组</t>
  </si>
  <si>
    <t>村公路至蔡家屋场组</t>
  </si>
  <si>
    <t>村部主干路-5组</t>
  </si>
  <si>
    <t>解决164人出行问题</t>
  </si>
  <si>
    <t>大路至长贤</t>
  </si>
  <si>
    <t>岑转组路</t>
  </si>
  <si>
    <t>乌溪组-鸭林组</t>
  </si>
  <si>
    <t>三岔路口-屋坎脚</t>
  </si>
  <si>
    <t>文祥-天堂组</t>
  </si>
  <si>
    <t>关家路口-关家寨子</t>
  </si>
  <si>
    <t>禾步公路-垅冲</t>
  </si>
  <si>
    <t>秋坪桥头至院子</t>
  </si>
  <si>
    <t>羊子冲至坳背</t>
  </si>
  <si>
    <t>漫烂-竹坪</t>
  </si>
  <si>
    <t>解决343人出行问题</t>
  </si>
  <si>
    <t>井坝上-大堡</t>
  </si>
  <si>
    <t>中寨-下半坡</t>
  </si>
  <si>
    <t>桐油坪-八土</t>
  </si>
  <si>
    <t>桐油坪-界磨</t>
  </si>
  <si>
    <t>小簸村路口至小簸</t>
  </si>
  <si>
    <t>道丁村</t>
  </si>
  <si>
    <t>解决438人出行问题</t>
  </si>
  <si>
    <t>(道丁)冷水杨家路口-冷水杨家</t>
  </si>
  <si>
    <t>寨脚坝路口-寨脚坝</t>
  </si>
  <si>
    <t>刘家组路口-刘家</t>
  </si>
  <si>
    <t>栗山-道丁火珠坪(坝木坪)</t>
  </si>
  <si>
    <t>地习村</t>
  </si>
  <si>
    <t>解决435人出行问题</t>
  </si>
  <si>
    <t>村道-大树脚</t>
  </si>
  <si>
    <t>村道-凸上</t>
  </si>
  <si>
    <t>停车场-老屋(地习村新屋组)</t>
  </si>
  <si>
    <t>新屋—蛇自溪</t>
  </si>
  <si>
    <t>村部-火麻坪</t>
  </si>
  <si>
    <t>公路-上下左溪</t>
  </si>
  <si>
    <t>溪口-三叉溪</t>
  </si>
  <si>
    <t>叉路-新老屋</t>
  </si>
  <si>
    <t>叉路-新老屋支线：廖里路-湾里元</t>
  </si>
  <si>
    <t>石羊洞-张家山</t>
  </si>
  <si>
    <t>乡道-小牛场</t>
  </si>
  <si>
    <t>龙家口-省溪-省溪组</t>
  </si>
  <si>
    <t>禾塘-竹田</t>
  </si>
  <si>
    <t>绞沟组-倒马坡林场</t>
  </si>
  <si>
    <t>天堂村</t>
  </si>
  <si>
    <t>解决590人出行问题</t>
  </si>
  <si>
    <t>大群路-岩田坡</t>
  </si>
  <si>
    <t>老猫坪公路-姚家山组</t>
  </si>
  <si>
    <t>老猫坪停车场-刘坪坳</t>
  </si>
  <si>
    <t>大群水库-8组</t>
  </si>
  <si>
    <t>铁路边-水坝</t>
  </si>
  <si>
    <t>丁字坳村部-抱木冲组</t>
  </si>
  <si>
    <t>丁字坳村</t>
  </si>
  <si>
    <t>解决200人出行问题</t>
  </si>
  <si>
    <t>黄禾塘-菜冲</t>
  </si>
  <si>
    <t>干田坝－挖洞</t>
  </si>
  <si>
    <t>学校－炭冲</t>
  </si>
  <si>
    <t>屋边—贵州交界</t>
  </si>
  <si>
    <t>洞坡村</t>
  </si>
  <si>
    <t>解决708人出行问题</t>
  </si>
  <si>
    <t>张家湾-安堂龙</t>
  </si>
  <si>
    <t>原炮厂晃田公路处至蔡家组和杨洞坪组</t>
  </si>
  <si>
    <t>高铁连接线至鱼塘坡老寨组</t>
  </si>
  <si>
    <t>高山塘学校-6组</t>
  </si>
  <si>
    <t>凉水井村</t>
  </si>
  <si>
    <t>高山塘学校-7组</t>
  </si>
  <si>
    <t>村道－撮箕冲院子</t>
  </si>
  <si>
    <t>岔路口-撮箕冲4组</t>
  </si>
  <si>
    <t>村道－老院子9组</t>
  </si>
  <si>
    <t>村部-老院子8组</t>
  </si>
  <si>
    <t>何家田-老黄寨组</t>
  </si>
  <si>
    <t>村部—上片4个组</t>
  </si>
  <si>
    <t>红庙-亚道</t>
  </si>
  <si>
    <t>原鞍马村部-贵州交界</t>
  </si>
  <si>
    <t>太阳庙-梯土</t>
  </si>
  <si>
    <t>马道子-塘一</t>
  </si>
  <si>
    <t>岑转坡-塘一</t>
  </si>
  <si>
    <t>老祖-北龙</t>
  </si>
  <si>
    <t>晃三公路-号桑</t>
  </si>
  <si>
    <t>八罗-太阳庙</t>
  </si>
  <si>
    <t>花园路口-原东村村部-高岑哀</t>
  </si>
  <si>
    <t>老组-村部</t>
  </si>
  <si>
    <t>凳寨桥头-高卵</t>
  </si>
  <si>
    <t>土地坳-坪送</t>
  </si>
  <si>
    <t>沟溪-老祖坡路口</t>
  </si>
  <si>
    <t>高卵-高哀-四块碑梁子</t>
  </si>
  <si>
    <t>界牌-新屋</t>
  </si>
  <si>
    <t>坪外-大风坳</t>
  </si>
  <si>
    <t>坪南村</t>
  </si>
  <si>
    <t>解决373人出行问题</t>
  </si>
  <si>
    <t>姚家湾-绞西</t>
  </si>
  <si>
    <t>把凸-陆家</t>
  </si>
  <si>
    <t>坪里-美女</t>
  </si>
  <si>
    <t>凉玉公路-半坡学校边</t>
  </si>
  <si>
    <t>万家村</t>
  </si>
  <si>
    <t>解决390人出行问题</t>
  </si>
  <si>
    <t>板凳老学校-长田</t>
  </si>
  <si>
    <t>道路硬化</t>
  </si>
  <si>
    <t>道路硬化，方便群众出行</t>
  </si>
  <si>
    <t>解决115人出行问题</t>
  </si>
  <si>
    <t>团溪村村委会</t>
  </si>
  <si>
    <t>4、非贫困村项目（农村公路通达工程）</t>
  </si>
  <si>
    <t>波洲镇非贫困村路基工程</t>
  </si>
  <si>
    <t>14.271公里路基建设</t>
  </si>
  <si>
    <t>解决3074人出行问题</t>
  </si>
  <si>
    <t>鱼市镇光辉村路基工程</t>
  </si>
  <si>
    <t>铁路边-抱木冲1.32、凉沟-东坡0.62、光辉罗家0.2、光辉小桥0.155、光辉凉柳沟至枫木塘0.52</t>
  </si>
  <si>
    <t>光辉村</t>
  </si>
  <si>
    <t>鱼市镇晏家村路基工程</t>
  </si>
  <si>
    <t>盘讲鼓楼-杨上、扬中-大山林0.96、村委会-五陵1.71</t>
  </si>
  <si>
    <t>林冲镇高坪村、地甫村路基工程</t>
  </si>
  <si>
    <t>阿梅干-阿梅赖3.27、马鞍山-中坡田-宋寨3.44、上洒-禾塘1.14</t>
  </si>
  <si>
    <t>高坪村、地甫村</t>
  </si>
  <si>
    <t>解决511人出行问题</t>
  </si>
  <si>
    <t>扶罗镇路基工程</t>
  </si>
  <si>
    <t>冲进至渡溪1.832、禾渡至枫木至等口坝6.96、向家寨至龙潭水泥路边0.467、派出所门口至新屋组0.208、八灿至交娃0.23、八龙寨角-寨中0.5、禾道-寨中0.64</t>
  </si>
  <si>
    <t>新寨村、伞寨村、扶罗村、竹树村、桐木村</t>
  </si>
  <si>
    <t>解决1944人出行问题</t>
  </si>
  <si>
    <t>凉伞镇凳寨村路基工程</t>
  </si>
  <si>
    <t>金盆至坪定0.767、冲塘叉路口至普鲁组0.5、凳寨街上至学校门口0.235、老寨至岑榨0.712、凉一至凉二下盘0.27、云盘坳至小溪沟1.872、屯备至大溪1.037</t>
  </si>
  <si>
    <t>凳寨村</t>
  </si>
  <si>
    <t>解决348人出行问题</t>
  </si>
  <si>
    <t>凉伞镇桂岱村路基工程</t>
  </si>
  <si>
    <t>各斗田角至绞菜组2.04、洞边至高寨1.627、金国荣新屋门口至连寨组0.708、滚马桥至岑斗组2.049</t>
  </si>
  <si>
    <t>桂岱村</t>
  </si>
  <si>
    <t>解决149人出行问题</t>
  </si>
  <si>
    <t>凉伞镇偏洞村路基工程</t>
  </si>
  <si>
    <t>腊坪路口至晒坝坪0.202、凉玉公路至罗家坡1.79、土库组至李树屋边0.137、城上组至闷桥组0.361、土库组至李泽渊屋边0.135</t>
  </si>
  <si>
    <t>凉伞镇茶坪村路基工程</t>
  </si>
  <si>
    <t xml:space="preserve"> 号润至下绞0.671、琴珍组至盘仓组3.734、八叶至顺畅组6.438</t>
  </si>
  <si>
    <t>茶坪村</t>
  </si>
  <si>
    <t>解决322人出行问题</t>
  </si>
  <si>
    <t>凉伞镇大田村路基工程</t>
  </si>
  <si>
    <t>电站至小亚0.527、电站至小亚付家0.558、八江口村至龙寨组4.263</t>
  </si>
  <si>
    <t>大田村</t>
  </si>
  <si>
    <t>禾滩镇大晏村、洛溪村、岑贡村路基工程</t>
  </si>
  <si>
    <t>平桶组进寨公路0.4、坝种组进寨公路0.3、笨溪枞木2.05、天堂至鬼溪冲2.5、村部至鲤鱼至红土0.93</t>
  </si>
  <si>
    <t>大晏村、洛溪村、岑贡村</t>
  </si>
  <si>
    <t>解决1208人出行问题</t>
  </si>
  <si>
    <t>中寨镇中寨居委会、计寨村、赛容村路基工程</t>
  </si>
  <si>
    <t>界龙坳至杉木组0.63、县道路边至杨文良屋边1.14、赛容村部—杨天华屋角2.3、杨序宝屋边—杨序叁屋角0.26</t>
  </si>
  <si>
    <t>中寨居委会、计寨村、赛容村</t>
  </si>
  <si>
    <t>中寨镇地堡村路基工程</t>
  </si>
  <si>
    <t>大路梭溪路口—约溪组2.5、石凉亭公路下—杨序良屋背0.54、石凉亭公路上—茂三组寨头1.13、村部—吴必毛屋背1.52</t>
  </si>
  <si>
    <t>中寨镇祥冲村路基工程</t>
  </si>
  <si>
    <t>讲溪—龙洞组2.35</t>
  </si>
  <si>
    <t>祥冲村</t>
  </si>
  <si>
    <t>解决261人出行问题</t>
  </si>
  <si>
    <t>中寨镇大寨村路基工程</t>
  </si>
  <si>
    <t>夜溪山塘口—称溪观音山3.7</t>
  </si>
  <si>
    <t>大寨村</t>
  </si>
  <si>
    <t>解决245人出行问题</t>
  </si>
  <si>
    <t>米贝乡团结村路基工程</t>
  </si>
  <si>
    <t>团结-米贝2</t>
  </si>
  <si>
    <t>米贝乡政府</t>
  </si>
  <si>
    <t>米贝乡阿界村路基工程</t>
  </si>
  <si>
    <t>花溪至唐家0.85、原同良山至龙田3.44、店门口至花上0.31、林场至海洛溪0.73、元木山至大坳1.25、阿界至步头降5.56</t>
  </si>
  <si>
    <t>阿界村</t>
  </si>
  <si>
    <t>解决408人出行问题</t>
  </si>
  <si>
    <t>步头降乡土鹿坪村路基工程</t>
  </si>
  <si>
    <t>大仕溪—大坪坡村蒲家组1.03、到哥湾－南泥山1.0</t>
  </si>
  <si>
    <t>禾利坳－洞脑1.7、禾利坳－碧竹坡1.1、大拱桥-竹门垠0.83</t>
  </si>
  <si>
    <t>5、非贫困村公路硬化</t>
  </si>
  <si>
    <t>家溪—方田坳</t>
  </si>
  <si>
    <t>1.9公里砼路面建设</t>
  </si>
  <si>
    <t>解决出行问题</t>
  </si>
  <si>
    <t>花溪—唐家</t>
  </si>
  <si>
    <t>0.85公里砼路面建设</t>
  </si>
  <si>
    <t>店门口组—林场公路</t>
  </si>
  <si>
    <t>0.3公里砼路面建设</t>
  </si>
  <si>
    <t>原同良山—龙田</t>
  </si>
  <si>
    <t>3.8公里砼路面建设</t>
  </si>
  <si>
    <t>店门口—花上</t>
  </si>
  <si>
    <t>0.31公里砼路面建设</t>
  </si>
  <si>
    <t>村部到红土寨</t>
  </si>
  <si>
    <t>1.05公里砼路面建设</t>
  </si>
  <si>
    <t>岑贡村</t>
  </si>
  <si>
    <t>坝种</t>
  </si>
  <si>
    <t>0.342公里砼路面建设</t>
  </si>
  <si>
    <t>大晏村</t>
  </si>
  <si>
    <t>坪桶</t>
  </si>
  <si>
    <t>0.286公里砼路面建设</t>
  </si>
  <si>
    <t>洛溪村—长田</t>
  </si>
  <si>
    <t>4公里砼路面建设</t>
  </si>
  <si>
    <t>鬼溪冲—天堂组</t>
  </si>
  <si>
    <t>2.5公里砼路面建设</t>
  </si>
  <si>
    <t>笨溪组—枞木</t>
  </si>
  <si>
    <t>雷打坳</t>
  </si>
  <si>
    <t>0.4公里砼路面建设</t>
  </si>
  <si>
    <t>沙湾村</t>
  </si>
  <si>
    <t>龙鸡—瓦厂组</t>
  </si>
  <si>
    <t>0.46公里砼路面建设</t>
  </si>
  <si>
    <t>禾排村</t>
  </si>
  <si>
    <t>禾岑店—大龙、干溪</t>
  </si>
  <si>
    <t>1.8公里砼路面建设</t>
  </si>
  <si>
    <t>320绕城线—蚂蟥塘组张家院子</t>
  </si>
  <si>
    <t>0.8公里砼路面建设</t>
  </si>
  <si>
    <t>柏树林</t>
  </si>
  <si>
    <t>320绕城线—塘坎上组</t>
  </si>
  <si>
    <t>塘洞组—大段组</t>
  </si>
  <si>
    <t>0.58公里砼路面建设</t>
  </si>
  <si>
    <t>塘洞村</t>
  </si>
  <si>
    <t>中段组—风水坳</t>
  </si>
  <si>
    <t>2公里砼路面建设</t>
  </si>
  <si>
    <t>木铎溪</t>
  </si>
  <si>
    <t>草坪—塘寨</t>
  </si>
  <si>
    <t>1.2公里砼路面建设</t>
  </si>
  <si>
    <t>林冲村</t>
  </si>
  <si>
    <t>林天公路—米寨下</t>
  </si>
  <si>
    <t>0.35公里砼路面建设</t>
  </si>
  <si>
    <t>马鞍坡—中坡田—宋寨</t>
  </si>
  <si>
    <t>3.44公里砼路面建设</t>
  </si>
  <si>
    <t>高坪村</t>
  </si>
  <si>
    <t>阿梅赖—菜塘</t>
  </si>
  <si>
    <t>2.47公里砼路面建设</t>
  </si>
  <si>
    <t>界龙坳—杉木组</t>
  </si>
  <si>
    <t>0.63公里砼路面建设</t>
  </si>
  <si>
    <t>中寨居委会</t>
  </si>
  <si>
    <t>县道路边—杨文良屋边</t>
  </si>
  <si>
    <t>1.14公里砼路面建设</t>
  </si>
  <si>
    <t>计寨村</t>
  </si>
  <si>
    <t>赛容村部—杨天毕屋</t>
  </si>
  <si>
    <t>赛容村</t>
  </si>
  <si>
    <t>杨天宝屋边—杨序叁屋</t>
  </si>
  <si>
    <t>0.26公里砼路面建设</t>
  </si>
  <si>
    <t>新田组—组内</t>
  </si>
  <si>
    <t>新赛老村部—杨顺罗屋背</t>
  </si>
  <si>
    <t>1.5公里砼路面建设</t>
  </si>
  <si>
    <t>大路梭溪路口—约溪组</t>
  </si>
  <si>
    <t>石凉亭公路下—杨序良屋背</t>
  </si>
  <si>
    <t>0.54公里砼路面建设</t>
  </si>
  <si>
    <t>村部—吴必毛屋背</t>
  </si>
  <si>
    <t>1.52公里砼路面建设</t>
  </si>
  <si>
    <t>省溪交界点—祥冲中么组</t>
  </si>
  <si>
    <t>2.85公里砼路面建设</t>
  </si>
  <si>
    <t>甘溪组—组内</t>
  </si>
  <si>
    <t>夜溪山塘口—方田组（称溪观音山）</t>
  </si>
  <si>
    <t>3.7公里砼路面建设</t>
  </si>
  <si>
    <t>皂溪学校—杨顺锋屋边</t>
  </si>
  <si>
    <t>塘家—十字坳</t>
  </si>
  <si>
    <t>1.96公里砼路面建设</t>
  </si>
  <si>
    <t>竹门垠—大拱桥</t>
  </si>
  <si>
    <t>1.13公里砼路面建设</t>
  </si>
  <si>
    <t>八丘田-夏家</t>
  </si>
  <si>
    <t>组级公路—土公岭</t>
  </si>
  <si>
    <t>0.82公里砼路面建设</t>
  </si>
  <si>
    <t>和尚井—鱼梁坡</t>
  </si>
  <si>
    <t>1.25公里砼路面建设</t>
  </si>
  <si>
    <t>田坪组—冷风坪组</t>
  </si>
  <si>
    <t>0.6公里砼路面建设</t>
  </si>
  <si>
    <t>上抱冲组-铁路涵洞-抱木冲</t>
  </si>
  <si>
    <t>1.36公里砼路面建设</t>
  </si>
  <si>
    <t>罗家组-罗道学家门口</t>
  </si>
  <si>
    <t>0.19公里砼路面建设</t>
  </si>
  <si>
    <t>姚家组村级公路-布祥姚本栋屋</t>
  </si>
  <si>
    <t>凉柳组-贵州交界处</t>
  </si>
  <si>
    <t>0.185公里砼路面建设</t>
  </si>
  <si>
    <t>冲塘岔口—普鲁组</t>
  </si>
  <si>
    <t>0.5公里砼路面建设</t>
  </si>
  <si>
    <t>金盆—坪定</t>
  </si>
  <si>
    <t>0.767公里砼路面建设</t>
  </si>
  <si>
    <t>老寨—岑榨</t>
  </si>
  <si>
    <t>0.712公里砼路面建设</t>
  </si>
  <si>
    <t>凉一—凉二下盘</t>
  </si>
  <si>
    <t>0.27公里砼路面建设</t>
  </si>
  <si>
    <t>云盘坳—小溪沟</t>
  </si>
  <si>
    <t>3.5公里砼路面建设</t>
  </si>
  <si>
    <t>屯备—大溪</t>
  </si>
  <si>
    <t>1.037公里砼路面建设</t>
  </si>
  <si>
    <t>盘奔组公路</t>
  </si>
  <si>
    <t>3公里砼路面建设</t>
  </si>
  <si>
    <t>白岩组龙建立房边—叩会</t>
  </si>
  <si>
    <t>1.605公里砼路面建设</t>
  </si>
  <si>
    <t>美老村</t>
  </si>
  <si>
    <t>叩会坳—贵州界</t>
  </si>
  <si>
    <t>0.372公里砼路面建设</t>
  </si>
  <si>
    <t>土地坳—桂江寨上</t>
  </si>
  <si>
    <t>1.1公里砼路面建设</t>
  </si>
  <si>
    <t>土地坳—登圭（上寨水井）</t>
  </si>
  <si>
    <t>桂江土地坳—陈守先老屋边</t>
  </si>
  <si>
    <t>私黎坳—磨苗湾</t>
  </si>
  <si>
    <t>0.618公里砼路面建设</t>
  </si>
  <si>
    <t>绞寿村</t>
  </si>
  <si>
    <t>杨家新村部—绞海</t>
  </si>
  <si>
    <t>1.604公里砼路面建设</t>
  </si>
  <si>
    <t>杨家—王家</t>
  </si>
  <si>
    <t>0.225公里砼路面建设</t>
  </si>
  <si>
    <t>二冲—坪松组</t>
  </si>
  <si>
    <t>1.531公里砼路面建设</t>
  </si>
  <si>
    <t>二冲—杜马坡</t>
  </si>
  <si>
    <t>1.117公里砼路面建设</t>
  </si>
  <si>
    <t>变秋路口—岑台—姚家</t>
  </si>
  <si>
    <t>姚家—亚方</t>
  </si>
  <si>
    <t>2.1公里砼路面建设</t>
  </si>
  <si>
    <t>河边—寨上</t>
  </si>
  <si>
    <t>0.315公里砼路面建设</t>
  </si>
  <si>
    <t>文化广场—猜板</t>
  </si>
  <si>
    <t>文化广场—旧寨</t>
  </si>
  <si>
    <t>0.65公里砼路面建设</t>
  </si>
  <si>
    <t>杨家—假休</t>
  </si>
  <si>
    <t>1.6公里砼路面建设</t>
  </si>
  <si>
    <t>腊坪路口—晒坝坪</t>
  </si>
  <si>
    <t>0.262公里砼路面建设</t>
  </si>
  <si>
    <t>凉玉公路—罗家坡</t>
  </si>
  <si>
    <t>1.79公里砼路面建设</t>
  </si>
  <si>
    <t>土库组—李树屋边</t>
  </si>
  <si>
    <t>0.237公里砼路面建设</t>
  </si>
  <si>
    <t>城上—闷桥</t>
  </si>
  <si>
    <t>0.361公里砼路面建设</t>
  </si>
  <si>
    <t>土库组—李泽渊屋边</t>
  </si>
  <si>
    <t>0.135公里砼路面建设</t>
  </si>
  <si>
    <t>岑棚组马道—老树头</t>
  </si>
  <si>
    <t>0.7公里砼路面建设</t>
  </si>
  <si>
    <t>桂福溪马路—半坎</t>
  </si>
  <si>
    <t>桂福溪马路—盘棚</t>
  </si>
  <si>
    <t>大面坡—崩强</t>
  </si>
  <si>
    <t>琴珍组—盘仓</t>
  </si>
  <si>
    <t>3.734公里砼路面建设</t>
  </si>
  <si>
    <t>八叶—顺畅</t>
  </si>
  <si>
    <t>6.438公里砼路面建设</t>
  </si>
  <si>
    <t>新生—半坡</t>
  </si>
  <si>
    <t>绞洞，屯上，麻力坪</t>
  </si>
  <si>
    <t>绞两河组—红岩组</t>
  </si>
  <si>
    <t>1.7公里砼路面建设</t>
  </si>
  <si>
    <t>子城村</t>
  </si>
  <si>
    <t>土地坳水泥路边—陆树堂房边</t>
  </si>
  <si>
    <t>0.295公里砼路面建设</t>
  </si>
  <si>
    <t>各斗田角—绞菜组</t>
  </si>
  <si>
    <t>2.82公里砼路面建设</t>
  </si>
  <si>
    <t>金国荣新屋门口—连寨组</t>
  </si>
  <si>
    <t>0.73公里砼路面建设</t>
  </si>
  <si>
    <t>滚马桥—岑斗组</t>
  </si>
  <si>
    <t>2.31公里砼路面建设</t>
  </si>
  <si>
    <t>老寨组从杨代清屋边—小凹</t>
  </si>
  <si>
    <t>1.3公里砼路面建设</t>
  </si>
  <si>
    <t>八灿（皂叉树—板吉乐）</t>
  </si>
  <si>
    <t>0.28公里砼路面建设</t>
  </si>
  <si>
    <t>竹树村</t>
  </si>
  <si>
    <t>禾渡—老寨</t>
  </si>
  <si>
    <t>3.4公里砼路面建设</t>
  </si>
  <si>
    <t>新寨村</t>
  </si>
  <si>
    <t>出冷—三假</t>
  </si>
  <si>
    <t>朝阳—东元</t>
  </si>
  <si>
    <t>朝阳—豪岱</t>
  </si>
  <si>
    <t>八坪桥—八坪</t>
  </si>
  <si>
    <t>坡脚—八难</t>
  </si>
  <si>
    <t>村部—六谷</t>
  </si>
  <si>
    <t>0.2公里砼路面建设</t>
  </si>
  <si>
    <t>派出所—新屋组</t>
  </si>
  <si>
    <t>0.208公里砼路面建设</t>
  </si>
  <si>
    <t>6、危桥改造</t>
  </si>
  <si>
    <t>岸岛漫水桥项目</t>
  </si>
  <si>
    <t>岸岛漫水挢项目</t>
  </si>
  <si>
    <t>禾滩大桥</t>
  </si>
  <si>
    <t>90米桥梁建设</t>
  </si>
  <si>
    <t>3000元/平方</t>
  </si>
  <si>
    <t>解决505人出行问题</t>
  </si>
  <si>
    <t>县公路建设养护中心</t>
  </si>
  <si>
    <t>险字桥</t>
  </si>
  <si>
    <t>25米桥梁建设</t>
  </si>
  <si>
    <t>2019年禾滩三江田塘桥项目</t>
  </si>
  <si>
    <t>0.068米桥梁建设</t>
  </si>
  <si>
    <t>梨树桥（桥长45米，接线100米）</t>
  </si>
  <si>
    <t>0.145米桥梁建设</t>
  </si>
  <si>
    <t>面溪桥</t>
  </si>
  <si>
    <t>0.022米桥梁建设</t>
  </si>
  <si>
    <t>坪地村</t>
  </si>
  <si>
    <t>2017年危桥改造</t>
  </si>
  <si>
    <t>中贡线一桥15米、公道桥20米、竹飞桥34米、老黄冲2桥15.3米、老黄冲桥13.3米、马家桥16米</t>
  </si>
  <si>
    <t>中寨镇、扶罗镇、鱼市镇、凉伞镇</t>
  </si>
  <si>
    <t>大寨村、上公道村、竹树村、老黄冲村、桂林溪村</t>
  </si>
  <si>
    <t>解决2274人出行问题</t>
  </si>
  <si>
    <t>2018年危桥改造</t>
  </si>
  <si>
    <t>美冲桥14米、凉亭桥14米、三江桥12米、斗溪桥10米、龙桥14米、凉伞桥32米</t>
  </si>
  <si>
    <t>凉伞镇、中寨镇、禾滩镇、鱼市镇、晃州镇</t>
  </si>
  <si>
    <t>桂林溪村、比足村、三江村、华南村、两河口村、凉伞村</t>
  </si>
  <si>
    <t>解决2448人出行问题</t>
  </si>
  <si>
    <t>2019年危桥改造</t>
  </si>
  <si>
    <t>八蜂桥24米、芭蕉冲桥13米、滑板溪桥9米、城堡桥60米</t>
  </si>
  <si>
    <t>凉伞镇、波洲镇、米贝乡、凉伞镇</t>
  </si>
  <si>
    <t>台洞村、柳寨村、富家冲村、偏洞村</t>
  </si>
  <si>
    <t>解决1826人出行问题</t>
  </si>
  <si>
    <t>2020年危桥改造项目第一合同段</t>
  </si>
  <si>
    <t>青山桥14米、狗溪冲桥10米、烂桥18米、八岱桥15米</t>
  </si>
  <si>
    <t>扶罗镇、米贝乡、波洲镇</t>
  </si>
  <si>
    <t>坪地村、米贝村、洞坪村、桐木村</t>
  </si>
  <si>
    <t>解决1978人出行问题</t>
  </si>
  <si>
    <t>2020年危桥改造项目第二合同段</t>
  </si>
  <si>
    <t>比足桥12米、青溪口桥10米、青溪口2桥10米、赛容桥8米、赛容2桥7米、赛容4桥8米、</t>
  </si>
  <si>
    <t>比足村、赛容村</t>
  </si>
  <si>
    <t>解决835人出行问题</t>
  </si>
  <si>
    <t>7、安防工程</t>
  </si>
  <si>
    <t>2016年S252廖溪至比足街公路安全保障工程</t>
  </si>
  <si>
    <t>53.39公里安防建设</t>
  </si>
  <si>
    <t>步头降乡、米贝乡</t>
  </si>
  <si>
    <t>9万元/公里</t>
  </si>
  <si>
    <t>解决1200人出行问题</t>
  </si>
  <si>
    <t>2016年第二批公路安保县Y909晃州大湾罗至中段</t>
  </si>
  <si>
    <t>9.8公里安防建设</t>
  </si>
  <si>
    <t>大桥溪</t>
  </si>
  <si>
    <t>2016年第二批公路安保县Y951碧朗团结至赶溪及C031降溪路口至半溪</t>
  </si>
  <si>
    <t>7.129公里安防建设</t>
  </si>
  <si>
    <t>2016年第二批公路安保县Y956青木坳至下公道</t>
  </si>
  <si>
    <t>5.8公里安防建设</t>
  </si>
  <si>
    <t>下公道村</t>
  </si>
  <si>
    <t>2016年第二批公路安保县C017水泵房至瓦场及C015红岩至老屋场</t>
  </si>
  <si>
    <t>9公里安防建设</t>
  </si>
  <si>
    <t>瓦屋坡村</t>
  </si>
  <si>
    <t>2016年第二批公路安保县Y954米贝对江大桥至烂泥</t>
  </si>
  <si>
    <t>11.765公里安防建设</t>
  </si>
  <si>
    <t>烂泥村</t>
  </si>
  <si>
    <t>2016年第二批公路安保县Y929米贝碧朗至化溪</t>
  </si>
  <si>
    <t>10.324公里安防建设</t>
  </si>
  <si>
    <t>2016年第二批公路安保Y973长滩至竹坡</t>
  </si>
  <si>
    <t>3.7公里安防建设</t>
  </si>
  <si>
    <t>2016年第二批公路安保县Y974石马坪至卧曼</t>
  </si>
  <si>
    <t>9.2公里安防建设</t>
  </si>
  <si>
    <t>2016年第二批公路安保县Y962刘坪至坪南</t>
  </si>
  <si>
    <t>10.936公里安防建设</t>
  </si>
  <si>
    <t>2016年第二批公路安保C019三拱桥至田家湾</t>
  </si>
  <si>
    <t>3.9公里安防建设</t>
  </si>
  <si>
    <t>新村村</t>
  </si>
  <si>
    <t>2016年第二批公路安保Y931碧李桥至阿界</t>
  </si>
  <si>
    <t>5.7公里安防建设</t>
  </si>
  <si>
    <t>解决209人出行问题</t>
  </si>
  <si>
    <t>2016年第二批公路安保县Y948中寨至贡溪</t>
  </si>
  <si>
    <t>17.968公里安防建设</t>
  </si>
  <si>
    <t>中寨镇、贡溪镇</t>
  </si>
  <si>
    <t>大寨村、碧林村、四路村</t>
  </si>
  <si>
    <t>2016年第二批公路安保县Y905民生至半溪</t>
  </si>
  <si>
    <t>16.416公里安防建设</t>
  </si>
  <si>
    <t>2017年安保第一合同段</t>
  </si>
  <si>
    <t>C016波洲-荒田垄等7条路，总共31.665公里公里安防建设</t>
  </si>
  <si>
    <t>波洲镇、晃州镇</t>
  </si>
  <si>
    <t>波洲村、禾排村、长滩村、大树湾村、洞坡村、高铁新村、胡家坝村、大树湾村、石坞溪村</t>
  </si>
  <si>
    <t>解决2284人出行问题</t>
  </si>
  <si>
    <t>2017年安保第二合同段</t>
  </si>
  <si>
    <t>C087小梅溪-地芽等6条路，总共24.805公里公里安防建设</t>
  </si>
  <si>
    <t>鱼市镇、林冲镇、鱼市镇</t>
  </si>
  <si>
    <t>华南村、宋阳村、天堂村、鱼市前锋联合村、晏家村、大坝河村</t>
  </si>
  <si>
    <t>解决2722人出行问题</t>
  </si>
  <si>
    <t>2017年安保第三合同段</t>
  </si>
  <si>
    <t>Y918板栗山-梨溪口等5条路，总共19.908公里公里安防建设</t>
  </si>
  <si>
    <t>天雷村、土鹿坪村、黄阳村、碧朗村、富家冲村</t>
  </si>
  <si>
    <t>解决2717人出行问题</t>
  </si>
  <si>
    <t>2017年安保第四合同段</t>
  </si>
  <si>
    <t>X202新坪线等3条路，总共17.624公里公里安防建设</t>
  </si>
  <si>
    <t>弓判村、东风村、磨溪村</t>
  </si>
  <si>
    <t>解决1189人出行问题</t>
  </si>
  <si>
    <t>2017年安保第五合同段</t>
  </si>
  <si>
    <t>CZ84路口-老寨等3条路，总共12.957公里公里安防建设</t>
  </si>
  <si>
    <t>圭界村、新寨村</t>
  </si>
  <si>
    <t>解决1145人出行问题</t>
  </si>
  <si>
    <t>2017年安保第六合同段</t>
  </si>
  <si>
    <t>Y942两河口-下寨等3条路，总共25.216公里公里安防建设</t>
  </si>
  <si>
    <t>冲场村、凉伞村、八江口村、美老村、街上村</t>
  </si>
  <si>
    <t>解决1662人出行问题</t>
  </si>
  <si>
    <t>2017年安保第七合同段</t>
  </si>
  <si>
    <t>Y946凳寨-茶坪等4条路，总共20.672公里公里安防建设</t>
  </si>
  <si>
    <t>凳寨村、桓胆村、美岩村、花园村</t>
  </si>
  <si>
    <t>解决1611人出行问题</t>
  </si>
  <si>
    <t>2017年安保第八合同段</t>
  </si>
  <si>
    <t>C023建新-彬木塘等4条路，总共21.549公里公里安防建设</t>
  </si>
  <si>
    <t>晃州镇、波洲镇、中寨镇</t>
  </si>
  <si>
    <t>塘洞村、坳背村、田坪村、降溪村、比足村</t>
  </si>
  <si>
    <t>解决2239人出行问题</t>
  </si>
  <si>
    <t>2018年安保第一合同段</t>
  </si>
  <si>
    <t>Y939李树-科赖等3条路，总共20.909公里公里安防建设</t>
  </si>
  <si>
    <t>红星村、科赖村、圭界村、克寨村</t>
  </si>
  <si>
    <t>解决1477人出行问题</t>
  </si>
  <si>
    <t>2018年安保第二合同段</t>
  </si>
  <si>
    <t>X140下河-甘美等4条路，总共28.288公里</t>
  </si>
  <si>
    <t>贡溪镇、扶罗镇</t>
  </si>
  <si>
    <t>绍溪村、贡溪村、田家村、上田村、甘美村、桐木村</t>
  </si>
  <si>
    <t>解决2348人出行问题</t>
  </si>
  <si>
    <t>2018年安保第三合同段</t>
  </si>
  <si>
    <t>Y961伞溪桥-龙洞等3条路，总共20.885公里</t>
  </si>
  <si>
    <t>闪溪村、姑召村、洞坪村</t>
  </si>
  <si>
    <t>解决1514人出行问题</t>
  </si>
  <si>
    <t>2018年安保第四合同段</t>
  </si>
  <si>
    <t>C025学校-坝上等3条路，总共28.375公里</t>
  </si>
  <si>
    <t>禾滩镇、晃州镇、波洲镇</t>
  </si>
  <si>
    <t>姑召村、洞坪村、长塘坪村、胜利村、民生村、石马溪村</t>
  </si>
  <si>
    <t>解决1547人出行问题</t>
  </si>
  <si>
    <t>2018年安保第五合同段</t>
  </si>
  <si>
    <t>C030收费站-岩尖坡等6条路，总共21.335公里</t>
  </si>
  <si>
    <t>晃州镇、步头降乡、林冲镇、米贝乡、鱼市镇</t>
  </si>
  <si>
    <t>长乐坪村、黄阳村、唐家村、碧李桥村、道丁村、岩山村</t>
  </si>
  <si>
    <t>解决2272人出行问题</t>
  </si>
  <si>
    <t>2018年安保第六合同段</t>
  </si>
  <si>
    <t>Y963凳寨-绞海等4条路，总共24.858公里</t>
  </si>
  <si>
    <t>凳寨村、绞寿村、八江口村、桂林溪村、绞寿村</t>
  </si>
  <si>
    <t>解决2012人出行问题</t>
  </si>
  <si>
    <t>2018年安保第七合同段</t>
  </si>
  <si>
    <t>Y930碧朗-中寨等3条路，总共21.299公里</t>
  </si>
  <si>
    <t>米贝乡、中寨镇、凉伞镇</t>
  </si>
  <si>
    <t>碧朗、赛容村、中寨居委会、大田村</t>
  </si>
  <si>
    <t>解决1924人出行问题</t>
  </si>
  <si>
    <t>2018年Y933大田角-世溪等四条农村公路安全生命防护工程</t>
  </si>
  <si>
    <t>完成25.932公里安保设施</t>
  </si>
  <si>
    <t>2019年安保第一合同段</t>
  </si>
  <si>
    <t>C022丁字坳—干田坎等7条路，总共27.946公里</t>
  </si>
  <si>
    <t>晃州镇、步头降乡、</t>
  </si>
  <si>
    <t>丁字坳村、双溪村、土鹿坪村、凉水井村、长乐坪村、水洞村</t>
  </si>
  <si>
    <t>解决2128人出行问题</t>
  </si>
  <si>
    <t>2019年安保第二合同段</t>
  </si>
  <si>
    <t>X142瓦窑坳-茅坪等3条路，总共18.62公里</t>
  </si>
  <si>
    <t xml:space="preserve">林冲镇、凉伞镇 </t>
  </si>
  <si>
    <t>天堂村、黄雷村、马宗村、万家村</t>
  </si>
  <si>
    <t>解决1770人出行问题</t>
  </si>
  <si>
    <t>2019年安保第三合同段</t>
  </si>
  <si>
    <t>C080茶溪-田坝等5条路，总共26.27公里</t>
  </si>
  <si>
    <t>林冲镇、扶罗镇</t>
  </si>
  <si>
    <t>唐家村、地习村、地甫村、桐木村、磨溪村</t>
  </si>
  <si>
    <t>解决2340人出行问题</t>
  </si>
  <si>
    <t>2019年安保第四合同段</t>
  </si>
  <si>
    <t>C045练溪口—老屋等9条路，总共22.515公里</t>
  </si>
  <si>
    <t>米贝乡、鱼市镇、中寨镇</t>
  </si>
  <si>
    <t>练溪村、富家冲村、华南村、头家村、赛容村、上公道村</t>
  </si>
  <si>
    <t>解决2392人出行问题</t>
  </si>
  <si>
    <t>2020年安保第一合同段</t>
  </si>
  <si>
    <t>XJ064进蚕-宴家-林冲29.271</t>
  </si>
  <si>
    <t>禾滩镇、鱼市镇、林冲镇</t>
  </si>
  <si>
    <t>进蚕村、晏家村</t>
  </si>
  <si>
    <t>解决771人出行问题</t>
  </si>
  <si>
    <t>2020年安保第二合同段</t>
  </si>
  <si>
    <t>XJ01方家屯-兴隆等15条路，总共39.846公里</t>
  </si>
  <si>
    <t>晃州镇、禾滩镇、鱼市镇、波州镇、中寨、扶罗镇、林冲镇</t>
  </si>
  <si>
    <t>晃州村、大桥溪村、瓦屋坡村、洛溪村、胜利村、高铁新村、杨家桥村、岩山村、两河口村、头家村、长乐坪村、磨溪村、道丁村</t>
  </si>
  <si>
    <t>解决5069人出行问题</t>
  </si>
  <si>
    <t>2020年安保第三合同段</t>
  </si>
  <si>
    <t>Y967沟溪路口-沟溪等9条路，总共23.451公里</t>
  </si>
  <si>
    <t>中寨镇、米贝乡、扶罗镇、贡溪镇、凉伞镇</t>
  </si>
  <si>
    <t>降溪村、烂泥村、枫木村、碧林村、碧朗村、田家村、凉伞村、茶坪村、冲场村</t>
  </si>
  <si>
    <t>解决2826人出行问题</t>
  </si>
  <si>
    <t>2016-2017年安全生命防护工程端头整改项目（第二、三合同段）</t>
  </si>
  <si>
    <t>2016-2017年安全生命防护工程端头整改</t>
  </si>
  <si>
    <t>9万/公里</t>
  </si>
  <si>
    <t>2017年G320线安全生命防护工程消除隐患项目</t>
  </si>
  <si>
    <t>完成2017年G320线安全生命防护工程端头整改及加固</t>
  </si>
  <si>
    <t>G320线</t>
  </si>
  <si>
    <t>解决3012人出行问题</t>
  </si>
  <si>
    <t>2017年公路安全生命防护工程第一标段消除隐患项目</t>
  </si>
  <si>
    <t>2017年公路安全生命防护工程第一标段端头整改及加固</t>
  </si>
  <si>
    <t>波洲、禾排、长滩、大树湾、洞坡、高铁新、胡家坝、大树湾、石坞溪</t>
  </si>
  <si>
    <t>2017年公路安全生命防护工程第五标段消除隐患项目</t>
  </si>
  <si>
    <t>2017年公路安全生命防护工程第五标段端头整改及加固</t>
  </si>
  <si>
    <t>圭界、新寨</t>
  </si>
  <si>
    <t>2017年公路安全生命防护工程第六标段消除隐患项目</t>
  </si>
  <si>
    <t>2017年公路安全生命防护工程第六标段端头整改及加固</t>
  </si>
  <si>
    <t>冲场、凉伞、八江口、美老、街上</t>
  </si>
  <si>
    <t>2017年公路安全生命防护工程第七标段消除隐患项目</t>
  </si>
  <si>
    <t>2017年公路安全生命防护工程第七标段端头整改及加固</t>
  </si>
  <si>
    <t>凳寨、桓胆、美岩、花园</t>
  </si>
  <si>
    <t>2017年公路安全生命防护工程第八标段消除隐患项目</t>
  </si>
  <si>
    <t>2017年公路安全生命防护工程第八标段端头整改及加固</t>
  </si>
  <si>
    <t>塘洞、坳背、田坪、降溪、比足</t>
  </si>
  <si>
    <t>县Y965刘坪至坪南公路安全生命防护工程消除隐患项目</t>
  </si>
  <si>
    <t>县Y965刘坪至坪南公路安全生命防护工程端头整改及加固</t>
  </si>
  <si>
    <t xml:space="preserve">凉伞镇 </t>
  </si>
  <si>
    <t>县Y929米贝碧朗至化溪安全生命防护工程消除隐患项目</t>
  </si>
  <si>
    <t>县Y929米贝碧朗至化溪安全生命防护工程端头整改及加固</t>
  </si>
  <si>
    <t>县Y951碧朗团结至赶溪及C031降溪路口至半溪安全生命防护工程消除隐患项目</t>
  </si>
  <si>
    <t>县Y951碧朗团结至赶溪及C031降溪路口至半溪安全生命防护工程端头整改及加固</t>
  </si>
  <si>
    <t>县Y954米贝对江大桥至烂泥生安全命防护工程消除隐患项目</t>
  </si>
  <si>
    <t>县Y954米贝对江大桥至烂泥生安全命防护工程端头整改及加固</t>
  </si>
  <si>
    <t>县Y909晃洲大湾罗至中段安全生命防护工程消除隐患项目</t>
  </si>
  <si>
    <t>县Y909晃洲大湾罗至中段安全生命防护工程端头整改及加固</t>
  </si>
  <si>
    <t>县Y948中寨至贡溪公路安全生命防护工程消除隐患项目</t>
  </si>
  <si>
    <t>县Y948中寨至贡溪公路安全生命防护工程端头整改及加固</t>
  </si>
  <si>
    <t>大寨、碧林、四路</t>
  </si>
  <si>
    <t>县Y905民生至半溪安全生命防护工程消除隐患项目</t>
  </si>
  <si>
    <t>县Y905民生至半溪安全生命防护工程端头整改及加固</t>
  </si>
  <si>
    <t>县Y956青木坳至下公道公路安全生命防护工程消除隐患项目</t>
  </si>
  <si>
    <t>县Y956青木坳至下公道公路安全生命防护工程端头整改及加固</t>
  </si>
  <si>
    <t>县C017水泵房至瓦场及C015红岩至老屋场公路安全生命防护工程消除隐患项目</t>
  </si>
  <si>
    <t>县C017水泵房至瓦场及C015红岩至老屋场公路安全生命防护工程端头整改及加固</t>
  </si>
  <si>
    <t>县Y974石马坪至卧曼安全生命防护工程消除隐患项目</t>
  </si>
  <si>
    <t>县Y974石马坪至卧曼安全生命防护工程端头整改及加固</t>
  </si>
  <si>
    <t>林冲镇、鱼市镇</t>
  </si>
  <si>
    <t>2018年凉伞至桂岱等四条公
路安保</t>
  </si>
  <si>
    <t>Y932禾滩-祥冲、世溪村-中寨、Y980村委会-老屋场、X149凉伞大田-桂岱25.932公里安保设施实施</t>
  </si>
  <si>
    <t>凉伞镇、
中寨镇、
禾滩镇</t>
  </si>
  <si>
    <t>洛溪村
大田村
桂岱村</t>
  </si>
  <si>
    <t>（三）</t>
  </si>
  <si>
    <t>安全饮水及农田水利</t>
  </si>
  <si>
    <t>1、安全饮水工程(巩固提升)</t>
  </si>
  <si>
    <t xml:space="preserve">                                                                                                                                                                                                                                                                                                                                                                                                                                                                                                                                                                                                                                                                                                                                                                                                                                                                                                                                                                                                                                                                                                                                                                                                                                                                                                                                                                                                                                                                                                                                                                                                                                                                                                                                                                                                                                                                    </t>
  </si>
  <si>
    <t>瓦屋坡村2018年安全饮水巩固提升工程</t>
  </si>
  <si>
    <t>生活条件改善</t>
  </si>
  <si>
    <t>续建人饮工程，包括水源工程、蓄水池和管网</t>
  </si>
  <si>
    <t>1054元/人</t>
  </si>
  <si>
    <t>解决群众的安全饮水提质改造，提供清洁、安全饮用水</t>
  </si>
  <si>
    <t>县水利局</t>
  </si>
  <si>
    <t>县经源开发性扶贫有限公司</t>
  </si>
  <si>
    <t>波洲村2018年安全饮水巩固提升工程</t>
  </si>
  <si>
    <t>波洲村</t>
  </si>
  <si>
    <t>182元/人</t>
  </si>
  <si>
    <t>炉冲村2018年安全饮水巩固提升工程</t>
  </si>
  <si>
    <t>87元/人</t>
  </si>
  <si>
    <t>暮山坪村2018年安全饮水巩固提升工程</t>
  </si>
  <si>
    <t>暮山坪村</t>
  </si>
  <si>
    <t>344元/人</t>
  </si>
  <si>
    <t>红岩村2018年安全饮水巩固提升工程</t>
  </si>
  <si>
    <t>红岩村</t>
  </si>
  <si>
    <t>192元/人</t>
  </si>
  <si>
    <t>柳寨村2018年安全饮水巩固提升工程</t>
  </si>
  <si>
    <t>185元/人</t>
  </si>
  <si>
    <t>江口村2018年安全饮水巩固提升工程</t>
  </si>
  <si>
    <t>346元/人</t>
  </si>
  <si>
    <t>长塘坪村2018年安全饮水巩固提升工程</t>
  </si>
  <si>
    <t>长塘坪村</t>
  </si>
  <si>
    <t>田坪村2018年安全饮水巩固提升工程</t>
  </si>
  <si>
    <t>天雷村2018年安全饮水巩固提升工程</t>
  </si>
  <si>
    <t>黄阳村2018年安全饮水巩固提升工程</t>
  </si>
  <si>
    <t>土鹿坪村2018年安全饮水巩固提升工程</t>
  </si>
  <si>
    <t>涞溪村2018年安全饮水巩固提升工程</t>
  </si>
  <si>
    <t>枫木村2020年安全饮水巩固提升工程</t>
  </si>
  <si>
    <t>枫木村</t>
  </si>
  <si>
    <t>90元/人</t>
  </si>
  <si>
    <t>新寨村2018年安全饮水巩固提升工程</t>
  </si>
  <si>
    <t>36元/人</t>
  </si>
  <si>
    <t>扶罗村2018年安全饮水巩固提升工程</t>
  </si>
  <si>
    <t>600元/人</t>
  </si>
  <si>
    <t>桐木村2018年安全饮水巩固提升工程</t>
  </si>
  <si>
    <t>桐木村</t>
  </si>
  <si>
    <t>258元/人</t>
  </si>
  <si>
    <t>红星村2018年安全饮水巩固提升工程</t>
  </si>
  <si>
    <t>弓判村2018年安全饮水巩固提升工程</t>
  </si>
  <si>
    <t>弓判村</t>
  </si>
  <si>
    <t>伞寨村2018年安全饮水巩固提升工程</t>
  </si>
  <si>
    <t>435元/人</t>
  </si>
  <si>
    <t>克寨村2018年安全饮水巩固提升工程</t>
  </si>
  <si>
    <t>克寨村</t>
  </si>
  <si>
    <t>194元/人</t>
  </si>
  <si>
    <t>磨溪村2018年安全饮水巩固提升工程</t>
  </si>
  <si>
    <t>202元/人</t>
  </si>
  <si>
    <t>竹树村2018年安全饮水巩固提升工程</t>
  </si>
  <si>
    <t>601元/人</t>
  </si>
  <si>
    <t>坪地村2018年安全饮水巩固提升工程</t>
  </si>
  <si>
    <t>269元/人</t>
  </si>
  <si>
    <t>四路村2020年安全饮水巩固提升工程</t>
  </si>
  <si>
    <t>158元/人</t>
  </si>
  <si>
    <t>甘美村2020年安全饮水巩固提升工程</t>
  </si>
  <si>
    <t>甘美村</t>
  </si>
  <si>
    <t>349元/人</t>
  </si>
  <si>
    <t>绍溪村2020年安全饮水巩固提升工程</t>
  </si>
  <si>
    <t>绍溪村</t>
  </si>
  <si>
    <t>320元/人</t>
  </si>
  <si>
    <t>上田村2020年安全饮水巩固提升工程</t>
  </si>
  <si>
    <t>姑召村2018年安全饮水巩固提升工程</t>
  </si>
  <si>
    <t>进蚕村2018年安全饮水巩固提升工程</t>
  </si>
  <si>
    <t>进蚕村</t>
  </si>
  <si>
    <t>岑贡村2018年安全饮水巩固提升工程</t>
  </si>
  <si>
    <t>大宴村2018年安全饮水巩固提升工程</t>
  </si>
  <si>
    <t>大宴村</t>
  </si>
  <si>
    <t>禾滩村2018年安全饮水巩固提升工程</t>
  </si>
  <si>
    <t>322元/人</t>
  </si>
  <si>
    <t>洛溪村2018年安全饮水巩固提升工程</t>
  </si>
  <si>
    <t>606元/人</t>
  </si>
  <si>
    <t>木铎溪村2018年安全饮水巩固提升工程</t>
  </si>
  <si>
    <t>木铎溪村</t>
  </si>
  <si>
    <t>3245元/人</t>
  </si>
  <si>
    <t>唐家坝村2018年安全饮水巩固提升工程</t>
  </si>
  <si>
    <t>唐家坝村</t>
  </si>
  <si>
    <t>石马溪村2018年安全饮水巩固提升工程</t>
  </si>
  <si>
    <t>洞坡村2018年安全饮水巩固提升工程</t>
  </si>
  <si>
    <t>116元/人</t>
  </si>
  <si>
    <t>柏树林村2018年安全饮水巩固提升工程</t>
  </si>
  <si>
    <t>柏树林村</t>
  </si>
  <si>
    <t>3294元/人</t>
  </si>
  <si>
    <t>塘洞村2018年安全饮水巩固提升工程</t>
  </si>
  <si>
    <t>19446元/人</t>
  </si>
  <si>
    <t>民生村2018年安全饮水巩固提升工程</t>
  </si>
  <si>
    <t>民生村</t>
  </si>
  <si>
    <t>27元/人</t>
  </si>
  <si>
    <t>禾排村2018年安全饮水巩固提升工程</t>
  </si>
  <si>
    <t>253元/人</t>
  </si>
  <si>
    <t>两河口村2018年安全饮水巩固提升工程</t>
  </si>
  <si>
    <t>366元/人</t>
  </si>
  <si>
    <t>大桥溪村2018年安全饮水巩固提升工程</t>
  </si>
  <si>
    <t>94元/人</t>
  </si>
  <si>
    <t>沙湾村2018年安全饮水巩固提升工程</t>
  </si>
  <si>
    <t>18元/人</t>
  </si>
  <si>
    <t>坝万村2018年安全饮水巩固提升工程</t>
  </si>
  <si>
    <t>茶坪村2018年安全饮水巩固提升工程</t>
  </si>
  <si>
    <t>街上村2018年安全饮水巩固提升工程</t>
  </si>
  <si>
    <t>美岩村2018年安全饮水巩固提升工程</t>
  </si>
  <si>
    <t>大田村2018年安全饮水巩固提升工程</t>
  </si>
  <si>
    <t>美老村2018年安全饮水巩固提升工程</t>
  </si>
  <si>
    <t>台洞村2018年安全饮水巩固提升工程</t>
  </si>
  <si>
    <t>子成村2018年安全饮水巩固提升工程</t>
  </si>
  <si>
    <t>53元/人</t>
  </si>
  <si>
    <t>凳寨村2018年安全饮水巩固提升工程</t>
  </si>
  <si>
    <t>4元/人</t>
  </si>
  <si>
    <t>唐家村2018年安全饮水巩固提升工程</t>
  </si>
  <si>
    <t>地甫村2018年安全饮水巩固提升工程</t>
  </si>
  <si>
    <t>地甫村</t>
  </si>
  <si>
    <t>林冲村2018年安全饮水巩固提升工程</t>
  </si>
  <si>
    <t>高坪村2018年安全饮水巩固提升工程</t>
  </si>
  <si>
    <t>马王村2018年安全饮水巩固提升工程</t>
  </si>
  <si>
    <t>马王村</t>
  </si>
  <si>
    <t>天堂村2018年安全饮水巩固提升工程</t>
  </si>
  <si>
    <t>56元/人</t>
  </si>
  <si>
    <t>地习2018年安全饮水巩固提升工程</t>
  </si>
  <si>
    <t>练溪村2018年安全饮水巩固提升工程</t>
  </si>
  <si>
    <t>80元/人</t>
  </si>
  <si>
    <t>团结村2018年安全饮水巩固提升工程</t>
  </si>
  <si>
    <t>碧朗村2018年安全饮水巩固提升工程</t>
  </si>
  <si>
    <t>碧朗村</t>
  </si>
  <si>
    <t>碧李桥村2018年安全饮水巩固提升工程</t>
  </si>
  <si>
    <t>富家冲村2018年安全饮水巩固提升工程</t>
  </si>
  <si>
    <t>烂泥村2018年安全饮水巩固提升工程</t>
  </si>
  <si>
    <t>阿界村2018年安全饮水巩固提升工程</t>
  </si>
  <si>
    <t>325元/人</t>
  </si>
  <si>
    <t>米贝村2018年安全饮水巩固提升工程</t>
  </si>
  <si>
    <t>81元/人</t>
  </si>
  <si>
    <t>岩山村2018年安全饮水巩固提升工程</t>
  </si>
  <si>
    <t>23元/人</t>
  </si>
  <si>
    <t>晏家村2018年安全饮水巩固提升工程</t>
  </si>
  <si>
    <t>377元/人</t>
  </si>
  <si>
    <t>老黄冲村2018年安全饮水巩固提升工程</t>
  </si>
  <si>
    <t>老黄冲</t>
  </si>
  <si>
    <t>350元/人</t>
  </si>
  <si>
    <t>团溪村2018年安全饮水巩固提升工程</t>
  </si>
  <si>
    <t>54元/人</t>
  </si>
  <si>
    <t>华南村2018年安全饮水巩固提升工程</t>
  </si>
  <si>
    <t>262元/人</t>
  </si>
  <si>
    <t>计寨村2018年安全饮水巩固提升工程</t>
  </si>
  <si>
    <t>362元/人</t>
  </si>
  <si>
    <t>大寨村2018年安全饮水巩固提升工程</t>
  </si>
  <si>
    <t>半江村2018年安全饮水巩固提升工程</t>
  </si>
  <si>
    <t>降溪村2018年安全饮水巩固提升工程</t>
  </si>
  <si>
    <t>祥冲村2018年安全饮水巩固提升工程</t>
  </si>
  <si>
    <t>上公道村2018年安全饮水巩固提升工程</t>
  </si>
  <si>
    <t>比足村2018年安全饮水巩固提升工程</t>
  </si>
  <si>
    <t>190元/人</t>
  </si>
  <si>
    <t>地堡村2018年安全饮水巩固提升工程</t>
  </si>
  <si>
    <t>42元/人</t>
  </si>
  <si>
    <t>赛容村2018年安全饮水巩固提升工程</t>
  </si>
  <si>
    <t>136元/人</t>
  </si>
  <si>
    <t>杨家桥村2021年县城自来水管网延伸工程</t>
  </si>
  <si>
    <t>管网延伸</t>
  </si>
  <si>
    <t>配水管和入户管安装</t>
  </si>
  <si>
    <t>杨家桥</t>
  </si>
  <si>
    <t>县水利建设项目管理中心</t>
  </si>
  <si>
    <t>高铁新村2021年县城自来水管网延伸工程</t>
  </si>
  <si>
    <t>2、农村供水保障巩固提升及维修养护项目</t>
  </si>
  <si>
    <t>中坡供水工程巩固提升</t>
  </si>
  <si>
    <t>改建</t>
  </si>
  <si>
    <t>维修蓄水池，安装智能水表</t>
  </si>
  <si>
    <t>高洞供水工程巩固提升</t>
  </si>
  <si>
    <t>增加水源，安装智能水表</t>
  </si>
  <si>
    <t>小寨供水工程巩固提升</t>
  </si>
  <si>
    <t>竹坪供水工程巩固提升</t>
  </si>
  <si>
    <t>杨柳冲供水工程巩固提升</t>
  </si>
  <si>
    <t>整修水源，安装智能水表</t>
  </si>
  <si>
    <t>大坪坡水厂巩固提升</t>
  </si>
  <si>
    <t>新建蓄水池，安装智能水表</t>
  </si>
  <si>
    <t>老黄供水工程巩固提升</t>
  </si>
  <si>
    <t>增加水源</t>
  </si>
  <si>
    <t>毫龙供水工程巩固提升</t>
  </si>
  <si>
    <t>桐木寨水厂巩固提升</t>
  </si>
  <si>
    <t>整修水源，扩大输水管道</t>
  </si>
  <si>
    <t>枫木供水工程巩固提升</t>
  </si>
  <si>
    <t>整修水源及输水管道</t>
  </si>
  <si>
    <t>坝马供水工程巩固提升</t>
  </si>
  <si>
    <t>土库水厂巩固提升</t>
  </si>
  <si>
    <t>扩建泵站抽水前池</t>
  </si>
  <si>
    <t>偏洞水厂巩固提升</t>
  </si>
  <si>
    <t>坝中组供水点巩固提升</t>
  </si>
  <si>
    <t>元里元外供水工程巩固提升</t>
  </si>
  <si>
    <t>南香供水工程巩固提升</t>
  </si>
  <si>
    <t>绞菜供水工程巩固提升</t>
  </si>
  <si>
    <t>大田水厂巩固提升</t>
  </si>
  <si>
    <t>岭左供水工程巩固提升</t>
  </si>
  <si>
    <t>局部加压，安装智能水表</t>
  </si>
  <si>
    <t>凉伞水厂（猿猴山组）巩固提升</t>
  </si>
  <si>
    <t>新建加压泵站及蓄水池</t>
  </si>
  <si>
    <t>坝石秧供水工程巩固提升</t>
  </si>
  <si>
    <t>东风组供水工程巩固提升</t>
  </si>
  <si>
    <t>桂江井坎水厂巩固提升</t>
  </si>
  <si>
    <t>红光组供水工程巩固提升</t>
  </si>
  <si>
    <t>塘教供水工程巩固提升</t>
  </si>
  <si>
    <t>坪茶溪供水工程巩固提升</t>
  </si>
  <si>
    <t>碧霞沟水厂巩固提升</t>
  </si>
  <si>
    <t>安装智能水表</t>
  </si>
  <si>
    <t>北龙供水工程巩固提升</t>
  </si>
  <si>
    <t>鞍马水厂巩固提升</t>
  </si>
  <si>
    <t>八罗丘供水工程巩固提升</t>
  </si>
  <si>
    <t>步头降集镇安全供水巩固提升</t>
  </si>
  <si>
    <t>新建拦溪坝</t>
  </si>
  <si>
    <t>长田水厂巩固提升</t>
  </si>
  <si>
    <t>崇仁寨水厂巩固提升</t>
  </si>
  <si>
    <t>鹅公水厂巩固提升</t>
  </si>
  <si>
    <t>向家地水厂巩固提升</t>
  </si>
  <si>
    <t>郑家湾水厂巩固提升</t>
  </si>
  <si>
    <t>新民村</t>
  </si>
  <si>
    <t>李家洼供水工程巩固提升</t>
  </si>
  <si>
    <t>学堂坪水厂巩固提升</t>
  </si>
  <si>
    <t>宋家垅供水工程巩固提升</t>
  </si>
  <si>
    <t>石马溪水厂巩固提升</t>
  </si>
  <si>
    <t>川岩水厂巩固提升</t>
  </si>
  <si>
    <t>扩建泵站抽水前池，安装智能水表</t>
  </si>
  <si>
    <t>水洞村</t>
  </si>
  <si>
    <t>水洞水厂巩固提升</t>
  </si>
  <si>
    <t>塘家坝水厂巩固提升</t>
  </si>
  <si>
    <t>塘家坝村</t>
  </si>
  <si>
    <t>高寨水厂巩固提升</t>
  </si>
  <si>
    <t>高寨村村</t>
  </si>
  <si>
    <t>酸广冲巩固提升</t>
  </si>
  <si>
    <t>木铎溪水厂巩固提升</t>
  </si>
  <si>
    <t>向家供水工程巩固提升</t>
  </si>
  <si>
    <t>洞坡村部片供水工程巩固提升</t>
  </si>
  <si>
    <t>新村供水工程巩固提升</t>
  </si>
  <si>
    <t>阿觅团寨供水工程巩固提升</t>
  </si>
  <si>
    <t>维修蓄水池</t>
  </si>
  <si>
    <t>方腊组供水工程巩固提升</t>
  </si>
  <si>
    <t>整修管网，安装智能水表</t>
  </si>
  <si>
    <t>普方桐木供水工程巩固提升</t>
  </si>
  <si>
    <t>烂泥苗寨水厂巩固提升</t>
  </si>
  <si>
    <t>桐木坳水厂巩固提升</t>
  </si>
  <si>
    <t>长田坎供水工程巩固提升</t>
  </si>
  <si>
    <t>竹坡水厂巩固提升</t>
  </si>
  <si>
    <t>竹坡团寨供水工程巩固提升</t>
  </si>
  <si>
    <t>梅溪供水工程巩固提升</t>
  </si>
  <si>
    <t>地牙、抱溪供水工程巩固提升</t>
  </si>
  <si>
    <t>晒网破供水工程巩固提升</t>
  </si>
  <si>
    <t>大坝河村部片供水工程巩固提升</t>
  </si>
  <si>
    <t>烟灯坡水厂巩固提升</t>
  </si>
  <si>
    <t>宝田供水工程巩固提升</t>
  </si>
  <si>
    <t>岩坳供水工程巩固提升</t>
  </si>
  <si>
    <t>下古里供水工程巩固提升</t>
  </si>
  <si>
    <t>上古里供水工程巩固提升</t>
  </si>
  <si>
    <t>田坝供水工程巩固提升</t>
  </si>
  <si>
    <t>肖庄供水工程巩固提升</t>
  </si>
  <si>
    <t>晏家集镇供水工程巩固提升</t>
  </si>
  <si>
    <t>小鱼塘供水工程巩固提升</t>
  </si>
  <si>
    <t>局部供水压力过大减压，安装智能水表</t>
  </si>
  <si>
    <t>团溪大寨子供水工程巩固提升</t>
  </si>
  <si>
    <t>水源水质污染，更换水源，安装智能水表</t>
  </si>
  <si>
    <t>中寨集镇水厂巩固提升</t>
  </si>
  <si>
    <t>局部压力不足更换管道</t>
  </si>
  <si>
    <t>居委会</t>
  </si>
  <si>
    <t>约溪老寨组供水巩固提升</t>
  </si>
  <si>
    <t>工程老化维修改造，安装智能水表</t>
  </si>
  <si>
    <t>稳寨组供水巩固提升</t>
  </si>
  <si>
    <t>姚家寨供水巩固提升</t>
  </si>
  <si>
    <t xml:space="preserve"> 炉冲村</t>
  </si>
  <si>
    <t>金叶水厂巩固提升</t>
  </si>
  <si>
    <t>管道老化，铺设配水管网</t>
  </si>
  <si>
    <t>　瓦屋坡村</t>
  </si>
  <si>
    <t>瓦厂坪水厂巩固提升</t>
  </si>
  <si>
    <t>维修管道和围墙</t>
  </si>
  <si>
    <t>龙贡坡供水工程巩固提升</t>
  </si>
  <si>
    <t>坳背水厂巩固提升</t>
  </si>
  <si>
    <t>　 坳背村</t>
  </si>
  <si>
    <t>鲤鱼溪供水工程巩固提升</t>
  </si>
  <si>
    <t>坳垄供水工程巩固提升</t>
  </si>
  <si>
    <t>廖塘供水工程巩固提升</t>
  </si>
  <si>
    <t>下寨水厂巩固提升</t>
  </si>
  <si>
    <t>长塘坪</t>
  </si>
  <si>
    <t>布样水厂巩固提升</t>
  </si>
  <si>
    <t>黄难水厂巩固提升</t>
  </si>
  <si>
    <t>坪埂水厂巩固提升</t>
  </si>
  <si>
    <t>岑畔供水工程巩固提升</t>
  </si>
  <si>
    <t>大路供水工程巩固提升</t>
  </si>
  <si>
    <t>祥冲水厂巩固提升</t>
  </si>
  <si>
    <t>水毁修复，管网延伸，安装智能水表</t>
  </si>
  <si>
    <t>晏家学校自备水工程巩固提升</t>
  </si>
  <si>
    <t>新增消毒药剂投加设备一套</t>
  </si>
  <si>
    <t>天堂学校自备水工程巩固提升</t>
  </si>
  <si>
    <t>碧朗学校自备水工程巩固提升</t>
  </si>
  <si>
    <t>茶坪学校自备水工程巩固提升</t>
  </si>
  <si>
    <t>凳寨完全学校自备水工程巩固提升</t>
  </si>
  <si>
    <t>维修养护112处供水工程</t>
  </si>
  <si>
    <t>维修</t>
  </si>
  <si>
    <t>供水设施排查、维护和清理</t>
  </si>
  <si>
    <t>新建县农村供水消毒药剂制配中心</t>
  </si>
  <si>
    <t>制药设备一套，制药车间维修</t>
  </si>
  <si>
    <t>鱼市电站仓库</t>
  </si>
  <si>
    <t>漫烂供水工程巩固提升</t>
  </si>
  <si>
    <t>增加水源，管网和蓄水池</t>
  </si>
  <si>
    <t>下竹坪供水工程巩固提升</t>
  </si>
  <si>
    <t>智能化改造</t>
  </si>
  <si>
    <t>桐柚坪供水工程巩固提升</t>
  </si>
  <si>
    <t>绞凯供水工程巩固提升</t>
  </si>
  <si>
    <t>坝中水厂巩固提升</t>
  </si>
  <si>
    <t>白岩眼寨水厂巩固提升</t>
  </si>
  <si>
    <t>洞坡供水工程巩固提升</t>
  </si>
  <si>
    <t>阿留水厂巩固提升</t>
  </si>
  <si>
    <t>维修蓄水池，智能化改造</t>
  </si>
  <si>
    <t>化溪上寨水厂巩固提升</t>
  </si>
  <si>
    <t>整修水源增加排气阀和配水分片闸阀，智能化改造</t>
  </si>
  <si>
    <t>化溪下寨供水工程巩固提升</t>
  </si>
  <si>
    <t>增加水源，智能化改造</t>
  </si>
  <si>
    <t>坳脚供水工程巩固提升</t>
  </si>
  <si>
    <t>整修水源，智能化改造</t>
  </si>
  <si>
    <t>阿勾水厂巩固提升</t>
  </si>
  <si>
    <t>增加水源，与安置区供水工程联网运行，智能化改造</t>
  </si>
  <si>
    <t>赶溪井水湾水厂巩固提升</t>
  </si>
  <si>
    <t>整修水源，维修水源管道，智能化改造</t>
  </si>
  <si>
    <t>蓬头供水工程巩固提升</t>
  </si>
  <si>
    <t>整修水源，维修蓄水池，智能化改造</t>
  </si>
  <si>
    <t>安塘贝供水工程巩固提升</t>
  </si>
  <si>
    <t>整修水源，维修管道30米，智能化改造</t>
  </si>
  <si>
    <t>蒋家坳供水工程巩固提升</t>
  </si>
  <si>
    <t>检修管网，智能化改造</t>
  </si>
  <si>
    <t>黄土坡供水工程巩固提升</t>
  </si>
  <si>
    <t>维修蓄水池，检修管网，智能化改造</t>
  </si>
  <si>
    <t>赶溪联谊供水工程巩固提升</t>
  </si>
  <si>
    <t>碧朗村村部供水工程巩固提升</t>
  </si>
  <si>
    <t>整修水源</t>
  </si>
  <si>
    <t>大坪供水工程巩固提升</t>
  </si>
  <si>
    <t>增加水源，管网和蓄水池，智能化改造</t>
  </si>
  <si>
    <t>江口供水工程巩固提升</t>
  </si>
  <si>
    <t>水源水质污染，更换水源</t>
  </si>
  <si>
    <t>塘略供水工程巩固提升</t>
  </si>
  <si>
    <t>中央监测平台控制室</t>
  </si>
  <si>
    <t>信息化建设</t>
  </si>
  <si>
    <t>比世供水工程巩固提升</t>
  </si>
  <si>
    <t>水溪山水厂维修养护工程</t>
  </si>
  <si>
    <t>水厂维修</t>
  </si>
  <si>
    <t>3、农村河道治理</t>
  </si>
  <si>
    <t>中小河流治理工程</t>
  </si>
  <si>
    <t>农村中小河流治理0.2km</t>
  </si>
  <si>
    <t>扶罗镇弓判村</t>
  </si>
  <si>
    <t>2258元/米</t>
  </si>
  <si>
    <t>河道治理0.2km，改善57贫困人口生产生活条件。</t>
  </si>
  <si>
    <t>农村中小河流治理0.45km</t>
  </si>
  <si>
    <t>禾滩镇岑巩村</t>
  </si>
  <si>
    <t>1177元/米</t>
  </si>
  <si>
    <t>河道治理0.45km，改善61贫困人口生产生活条件。</t>
  </si>
  <si>
    <t>农村中小河流治理1.4km</t>
  </si>
  <si>
    <t>贡溪镇贡溪村</t>
  </si>
  <si>
    <t>1171元/米</t>
  </si>
  <si>
    <t>河道治理1.4km，改善73贫困人口生产生活条件。</t>
  </si>
  <si>
    <t>农村中小河流治理1.385km</t>
  </si>
  <si>
    <t>贡溪镇四路村</t>
  </si>
  <si>
    <t>1519元/米</t>
  </si>
  <si>
    <t>河道治理1.385km，改善76贫困人口生产生活条件。</t>
  </si>
  <si>
    <t>农村中小河流治理1.675km</t>
  </si>
  <si>
    <t>贡溪镇碧林村</t>
  </si>
  <si>
    <t>1563元/米</t>
  </si>
  <si>
    <t>河道治理1.675km，改善78贫困人口生产生活条件。</t>
  </si>
  <si>
    <t>贡溪镇上田村</t>
  </si>
  <si>
    <t>1063元/米</t>
  </si>
  <si>
    <t>河道治理0.45km，改善55贫困人口生产生活条件。</t>
  </si>
  <si>
    <t>农村中小河流治理1km</t>
  </si>
  <si>
    <t>禾滩镇三江村</t>
  </si>
  <si>
    <t>河道治理1km，改善103贫困人口生产生活条件。</t>
  </si>
  <si>
    <t>4、岸坡治理</t>
  </si>
  <si>
    <t>胜利村岸坡治理工程</t>
  </si>
  <si>
    <t>岸坡治理310m</t>
  </si>
  <si>
    <t>胜利村</t>
  </si>
  <si>
    <t>13247元/人</t>
  </si>
  <si>
    <t>保护耕地50亩，解决68贫困人口出行交通</t>
  </si>
  <si>
    <r>
      <rPr>
        <b/>
        <sz val="10"/>
        <color theme="1"/>
        <rFont val="宋体"/>
        <charset val="134"/>
      </rPr>
      <t>5</t>
    </r>
    <r>
      <rPr>
        <b/>
        <sz val="10"/>
        <color theme="1"/>
        <rFont val="宋体"/>
        <charset val="134"/>
        <scheme val="minor"/>
      </rPr>
      <t>.水库划界</t>
    </r>
  </si>
  <si>
    <t>小二型水库管理和保护范围划界</t>
  </si>
  <si>
    <t>40座小二型水库管理和保护范围划界</t>
  </si>
  <si>
    <t>10000元/座</t>
  </si>
  <si>
    <t>解决我县40座小二型水库管理和保护范围，保证水库长效安全运行</t>
  </si>
  <si>
    <t>6、城乡供水一体化建设</t>
  </si>
  <si>
    <t>城乡供水一体化建设</t>
  </si>
  <si>
    <t>农村自来水建设</t>
  </si>
  <si>
    <t>改善群众生活条件</t>
  </si>
  <si>
    <t>(四)</t>
  </si>
  <si>
    <t>农村小型基础设施完善</t>
  </si>
  <si>
    <t>基础设施完善</t>
  </si>
  <si>
    <t>农村小型基础设施完善巩固</t>
  </si>
  <si>
    <t>改善群众生产生活条件</t>
  </si>
  <si>
    <t>（五）</t>
  </si>
  <si>
    <t>省级乡村振兴重点帮扶村建设</t>
  </si>
  <si>
    <t>重点帮扶村建设</t>
  </si>
  <si>
    <t>省定乡村振兴重点村补短板强弱项基础建设</t>
  </si>
  <si>
    <t>20万元/村</t>
  </si>
  <si>
    <t>3690</t>
  </si>
  <si>
    <t>2043</t>
  </si>
  <si>
    <t>1557</t>
  </si>
  <si>
    <t>2890</t>
  </si>
  <si>
    <t>2563</t>
  </si>
  <si>
    <t>2605</t>
  </si>
  <si>
    <t>1428</t>
  </si>
  <si>
    <t>波州镇</t>
  </si>
  <si>
    <t>2079</t>
  </si>
  <si>
    <t>2450</t>
  </si>
  <si>
    <t>2375</t>
  </si>
  <si>
    <t>1894</t>
  </si>
  <si>
    <t>1028</t>
  </si>
  <si>
    <t>（六）</t>
  </si>
  <si>
    <t>省级乡村振兴示范村建设</t>
  </si>
  <si>
    <t>示范村建设</t>
  </si>
  <si>
    <t>基础设施、产业发展</t>
  </si>
  <si>
    <t>新建、续建</t>
  </si>
  <si>
    <t>乡村振兴示范村巩固脱贫成果推进乡村振兴示范建设</t>
  </si>
  <si>
    <t>2296</t>
  </si>
  <si>
    <t>2217</t>
  </si>
  <si>
    <t>1343</t>
  </si>
  <si>
    <t>1490</t>
  </si>
  <si>
    <t>3080</t>
  </si>
  <si>
    <t>1415</t>
  </si>
  <si>
    <t>1381</t>
  </si>
  <si>
    <t>（七）</t>
  </si>
  <si>
    <t>农村住房保障</t>
  </si>
  <si>
    <t>1</t>
  </si>
  <si>
    <t>新建、维修</t>
  </si>
  <si>
    <t>完成18户危房改造 
（含节能改造）</t>
  </si>
  <si>
    <t>1.C级危房修缮加固（新建）补助资金据实结算，最高不超过2.45万元。D级危房除险加固补助资金据实结算，最高不超过3万元;D级危房拆旧新建、无房新建每平方米建筑面积补助900元，补助资金据实结算，最高不超过4万元。
2.一般户C级危房修缮加固补助资金据实结算，最高不超过0.7万元元；D级危房除险加固补助资金据实结算，最高不超过1.2万元;C、D级危房拆旧建新和无房户新建的，补助资金为2万元</t>
  </si>
  <si>
    <t>改善1户对象户住房条件</t>
  </si>
  <si>
    <t>2021.01</t>
  </si>
  <si>
    <t>县住建局</t>
  </si>
  <si>
    <t>2</t>
  </si>
  <si>
    <t>完成17户危房改造
（含节能改造）</t>
  </si>
  <si>
    <t>3</t>
  </si>
  <si>
    <t>完成28户危房改造
（含节能改造）</t>
  </si>
  <si>
    <t>改善3户对象户住房条件</t>
  </si>
  <si>
    <t>4</t>
  </si>
  <si>
    <t>完成19户危房改造
（含节能改造）</t>
  </si>
  <si>
    <t>5</t>
  </si>
  <si>
    <t>完成18户危房改造
（含节能改造）</t>
  </si>
  <si>
    <t>改善12户对象户住房条件</t>
  </si>
  <si>
    <t>6</t>
  </si>
  <si>
    <t>完成32户危房改造
（含节能改造）</t>
  </si>
  <si>
    <t>改善16户对象户住房条件</t>
  </si>
  <si>
    <t>7</t>
  </si>
  <si>
    <t>完成27户危房改造
（含节能改造）</t>
  </si>
  <si>
    <t>改善6户对象户住房条件</t>
  </si>
  <si>
    <t>8</t>
  </si>
  <si>
    <t>9</t>
  </si>
  <si>
    <t>完成25户危房改造
（含节能改造）</t>
  </si>
  <si>
    <t>改善13户对象户住房条件</t>
  </si>
  <si>
    <t>10</t>
  </si>
  <si>
    <t>改善7户对象户住房条件</t>
  </si>
  <si>
    <t>11</t>
  </si>
  <si>
    <t>（八）</t>
  </si>
  <si>
    <t>项目管理费</t>
  </si>
  <si>
    <t>项目管理费（设计、监理等）</t>
  </si>
  <si>
    <t>管理费</t>
  </si>
  <si>
    <t>按不超过1%的比例从衔接资金中统筹安排项目管理费</t>
  </si>
  <si>
    <t>据实核算</t>
  </si>
  <si>
    <t>县财政局、项目实施单位</t>
  </si>
  <si>
    <t>项目实施单位</t>
  </si>
  <si>
    <t>（九）</t>
  </si>
  <si>
    <t>清爽工程</t>
  </si>
  <si>
    <t>乡村两级清爽工程</t>
  </si>
  <si>
    <t>乡村两级环境卫生整治</t>
  </si>
  <si>
    <t>改善人民生活居住环境</t>
  </si>
  <si>
    <t>爱卫办</t>
  </si>
  <si>
    <t>三</t>
  </si>
  <si>
    <t>教育学生资助</t>
  </si>
  <si>
    <t>贫困学生资助全覆盖</t>
  </si>
  <si>
    <t>资助贫困学生18200人</t>
  </si>
  <si>
    <t>县教育局</t>
  </si>
  <si>
    <t>农村学校提质扩容工程</t>
  </si>
  <si>
    <t>改善农村学校学生就学条件</t>
  </si>
  <si>
    <t>四</t>
  </si>
  <si>
    <t>健康扶贫</t>
  </si>
  <si>
    <t>医疗保险</t>
  </si>
  <si>
    <t>确保2021年度贫困人口医疗保障</t>
  </si>
  <si>
    <t>解决45879人医疗保障问题</t>
  </si>
  <si>
    <t>县医保局</t>
  </si>
  <si>
    <t>防贫保险</t>
  </si>
  <si>
    <t>建立防返贫保险机制</t>
  </si>
  <si>
    <t>村卫生健康标准化建设提升工程</t>
  </si>
  <si>
    <t>各行政村卫生健康标准化建设提升工程</t>
  </si>
  <si>
    <t>改善群众就医条件</t>
  </si>
  <si>
    <t>县卫健局</t>
  </si>
  <si>
    <t>社保扶贫</t>
  </si>
  <si>
    <t>保障2021年贫困人口社会养老保险</t>
  </si>
  <si>
    <t>解决2600人社保保障问题</t>
  </si>
  <si>
    <t>县人社局</t>
  </si>
  <si>
    <t>五</t>
  </si>
  <si>
    <t>其他</t>
  </si>
  <si>
    <t>小额信贷贴息</t>
  </si>
  <si>
    <t>金融扶贫</t>
  </si>
  <si>
    <t>完成4000户贴息</t>
  </si>
  <si>
    <t>按标准据实补助</t>
  </si>
  <si>
    <t>为4000户贫困户提供贷款贴息</t>
  </si>
  <si>
    <t>雨露计划</t>
  </si>
  <si>
    <t>完成中高职职业教育补助2200人</t>
  </si>
  <si>
    <t>中高职职业教育补助2200人</t>
  </si>
  <si>
    <t>开发公益岗</t>
  </si>
  <si>
    <t>公益岗位</t>
  </si>
  <si>
    <t>开发公益岗2219人</t>
  </si>
  <si>
    <t>帮助1500户增收7200-10000元/户</t>
  </si>
  <si>
    <t>就业帮扶车间</t>
  </si>
  <si>
    <t>就业扶贫</t>
  </si>
  <si>
    <t>续建12个就业帮扶车间</t>
  </si>
  <si>
    <t>帮助每户创收1000元/人.年</t>
  </si>
  <si>
    <t>交通补贴</t>
  </si>
  <si>
    <t>完成外出务工人员交通补助5000人</t>
  </si>
  <si>
    <t>每户每年增收200-800元</t>
  </si>
  <si>
    <t>县就业服务中心</t>
  </si>
  <si>
    <t>六</t>
  </si>
  <si>
    <t>省驻村项目资金</t>
  </si>
  <si>
    <t>农业基地建设</t>
  </si>
  <si>
    <t>发展养殖业（家禽约2000只），发展种植业（有机蔬菜种植约20亩，其中大棚种植约4亩）。</t>
  </si>
  <si>
    <t>发展村集体经济，增加村集体经济收入</t>
  </si>
  <si>
    <t>2021.09</t>
  </si>
  <si>
    <t>柑橘品种改良</t>
  </si>
  <si>
    <t>芭蕉冲组与岩板田组区域约为200亩。</t>
  </si>
  <si>
    <t>休闲旅游开发</t>
  </si>
  <si>
    <t>桂花岛区域合资购买50座游船，开展水上游船项目；配套环水步道等配套基础设施项目；民居改造农家乐项目，用于休闲餐饮配套。</t>
  </si>
  <si>
    <t>亮化工程</t>
  </si>
  <si>
    <t>安装太阳能路灯100盏。</t>
  </si>
  <si>
    <t>江口组、新路冲组机耕道建设约2公里。</t>
  </si>
  <si>
    <t>景区游步道建设2600米</t>
  </si>
  <si>
    <t>人居环境整治</t>
  </si>
  <si>
    <t>厕所改造43户</t>
  </si>
  <si>
    <t>人饮工程</t>
  </si>
  <si>
    <t>4个饮水点升级改造</t>
  </si>
  <si>
    <t>公益岗</t>
  </si>
  <si>
    <t>开发公益岗1个</t>
  </si>
  <si>
    <t>增加收入7200元/年/人</t>
  </si>
  <si>
    <t>紫玉淮山种植</t>
  </si>
  <si>
    <t>种植紫玉淮山100亩</t>
  </si>
  <si>
    <t>安装路灯165盏</t>
  </si>
  <si>
    <t>水渠及道路硬化</t>
  </si>
  <si>
    <t>烂泥组、禾岑组新建水渠500米；马宗组道路硬化300米</t>
  </si>
  <si>
    <t>基础设施维修</t>
  </si>
  <si>
    <t>村碑路牌、宣传牌、村部院坝维修硬化及全村道路、水渠、人饮小型维修</t>
  </si>
  <si>
    <t>七</t>
  </si>
  <si>
    <t>市驻村项目资金</t>
  </si>
  <si>
    <t>光伏电站建设</t>
  </si>
  <si>
    <t>建一座120千瓦光伏发电站</t>
  </si>
  <si>
    <t>市级</t>
  </si>
  <si>
    <t>黄精种植200亩</t>
  </si>
  <si>
    <t>产业园机耕道硬化</t>
  </si>
  <si>
    <t>猕猴桃老园区机耕道硬化3000米</t>
  </si>
  <si>
    <t>黄牛养殖</t>
  </si>
  <si>
    <t>养黄牛50头、养殖配套设施建设</t>
  </si>
  <si>
    <t>养殖黄牛30头</t>
  </si>
  <si>
    <t>种植黄精20亩</t>
  </si>
  <si>
    <t>公用设施建设，公共卫生治理，常年维护</t>
  </si>
  <si>
    <t>蔬菜种植</t>
  </si>
  <si>
    <t>提供种苗（非免费），营销渠道建设（含电商），种植全程监测</t>
  </si>
  <si>
    <t>产业配套设施建设</t>
  </si>
  <si>
    <t>水渠、机耕道等产业配套设施建设</t>
  </si>
  <si>
    <t>新晃侗族自治县2021年巩固拓展脱贫攻坚成果同乡村振兴有效衔接项目库建设汇总表</t>
  </si>
  <si>
    <r>
      <rPr>
        <b/>
        <sz val="11"/>
        <color theme="1"/>
        <rFont val="宋体"/>
        <charset val="134"/>
      </rPr>
      <t>序</t>
    </r>
    <r>
      <rPr>
        <b/>
        <sz val="11"/>
        <color theme="1"/>
        <rFont val="The "/>
        <charset val="0"/>
      </rPr>
      <t xml:space="preserve">  </t>
    </r>
    <r>
      <rPr>
        <b/>
        <sz val="11"/>
        <color theme="1"/>
        <rFont val="宋体"/>
        <charset val="134"/>
      </rPr>
      <t>号</t>
    </r>
  </si>
  <si>
    <t>计划开工
时间</t>
  </si>
  <si>
    <t>计划完工
时间</t>
  </si>
  <si>
    <t>项目主管
单位</t>
  </si>
  <si>
    <t>项目组织
实施单位</t>
  </si>
  <si>
    <t>县农业农村局、县工投公司</t>
  </si>
  <si>
    <t>县林业局、县农业农村局、县工投公司</t>
  </si>
  <si>
    <t>黄牛生产加工基地项目</t>
  </si>
  <si>
    <t>黄牛养殖精细加工
产业链项目</t>
  </si>
  <si>
    <t>就业培训、产业建设及公共服务配套建设</t>
  </si>
  <si>
    <t>乡村旅游点基础设施建设</t>
  </si>
  <si>
    <t>县文旅广体局</t>
  </si>
  <si>
    <t>相关乡镇</t>
  </si>
  <si>
    <t>完成机耕道11千米、桥梁1座、组道300米硬化建设</t>
  </si>
  <si>
    <t>县财政局、民政局</t>
  </si>
  <si>
    <t>重点县乡道</t>
  </si>
  <si>
    <t>16公里沥青路面建设</t>
  </si>
  <si>
    <t>新晃正通公路建设有限责任公司</t>
  </si>
  <si>
    <t>窄路加宽</t>
  </si>
  <si>
    <t>143.707公里砼路面加宽</t>
  </si>
  <si>
    <t>农村基础设施项目</t>
  </si>
  <si>
    <t>184.58公里砼路面建设</t>
  </si>
  <si>
    <t>非贫困村项目(农村公路通达工程)</t>
  </si>
  <si>
    <t>64.532公里</t>
  </si>
  <si>
    <t>非贫困村公路硬化</t>
  </si>
  <si>
    <t>129.8公里公路硬化</t>
  </si>
  <si>
    <t>危桥改造</t>
  </si>
  <si>
    <t>新建241米</t>
  </si>
  <si>
    <t>安防工程</t>
  </si>
  <si>
    <t>新建761.007公里</t>
  </si>
  <si>
    <t>安全饮水工程(巩固提升)</t>
  </si>
  <si>
    <t>完成85个村安全饮水巩固提升工程</t>
  </si>
  <si>
    <t>农村供水保障巩固提升及维修养护</t>
  </si>
  <si>
    <t>全县农村集中供水维修提质</t>
  </si>
  <si>
    <t>水利建设项目管理中心</t>
  </si>
  <si>
    <t>农村河道治理</t>
  </si>
  <si>
    <t>农村中小河流治理6.56km</t>
  </si>
  <si>
    <t>岸坡治理</t>
  </si>
  <si>
    <t>水库划界</t>
  </si>
  <si>
    <t>农村小型基础设施巩固工程</t>
  </si>
  <si>
    <t>完成各行政村基础设施维修巩固工程</t>
  </si>
  <si>
    <t>各乡镇人民政府</t>
  </si>
  <si>
    <t>19个省定乡村振兴重点村补短板强弱项基础建设</t>
  </si>
  <si>
    <t>11个乡村振兴示范村巩固脱贫成果推进乡村振兴示范建设项目</t>
  </si>
  <si>
    <t>完成238户危房改造（含节能改造）</t>
  </si>
  <si>
    <t>完成4000户扶贫小额信贷贴息</t>
  </si>
  <si>
    <t>开发扶贫公益岗2219人</t>
  </si>
  <si>
    <t>省驻村工作队项目资金</t>
  </si>
  <si>
    <t>省驻点村</t>
  </si>
  <si>
    <t>市驻村工作队项目资金</t>
  </si>
  <si>
    <t>市驻点村</t>
  </si>
</sst>
</file>

<file path=xl/styles.xml><?xml version="1.0" encoding="utf-8"?>
<styleSheet xmlns="http://schemas.openxmlformats.org/spreadsheetml/2006/main">
  <numFmts count="22">
    <numFmt numFmtId="176" formatCode="0.0000_ "/>
    <numFmt numFmtId="177" formatCode="0.00_ "/>
    <numFmt numFmtId="178" formatCode="0_);[Red]\(0\)"/>
    <numFmt numFmtId="179" formatCode="@&quot;公&quot;&quot;里&quot;&quot;砼&quot;&quot;路&quot;&quot;面&quot;&quot;建&quot;&quot;设&quot;"/>
    <numFmt numFmtId="41" formatCode="_ * #,##0_ ;_ * \-#,##0_ ;_ * &quot;-&quot;_ ;_ @_ "/>
    <numFmt numFmtId="42" formatCode="_ &quot;￥&quot;* #,##0_ ;_ &quot;￥&quot;* \-#,##0_ ;_ &quot;￥&quot;* &quot;-&quot;_ ;_ @_ "/>
    <numFmt numFmtId="180" formatCode="@&quot;公&quot;&quot;里&quot;&quot;路&quot;&quot;基&quot;&quot;建&quot;&quot;设&quot;"/>
    <numFmt numFmtId="43" formatCode="_ * #,##0.00_ ;_ * \-#,##0.00_ ;_ * &quot;-&quot;??_ ;_ @_ "/>
    <numFmt numFmtId="44" formatCode="_ &quot;￥&quot;* #,##0.00_ ;_ &quot;￥&quot;* \-#,##0.00_ ;_ &quot;￥&quot;* &quot;-&quot;??_ ;_ @_ "/>
    <numFmt numFmtId="181" formatCode="0_ "/>
    <numFmt numFmtId="182" formatCode="0.000_);[Red]\(0.000\)"/>
    <numFmt numFmtId="183" formatCode="0.0_ "/>
    <numFmt numFmtId="184" formatCode="0.0000_);[Red]\(0.0000\)"/>
    <numFmt numFmtId="185" formatCode="0.000_ "/>
    <numFmt numFmtId="186" formatCode="@&quot;政&quot;&quot;府&quot;"/>
    <numFmt numFmtId="187" formatCode="@&quot;公&quot;&quot;里&quot;&quot;窄&quot;&quot;路&quot;&quot;加&quot;&quot;宽&quot;&quot;建&quot;&quot;设&quot;"/>
    <numFmt numFmtId="188" formatCode="yyyy&quot;年&quot;mm&quot;月&quot;"/>
    <numFmt numFmtId="189" formatCode="0.0_);[Red]\(0.0\)"/>
    <numFmt numFmtId="190" formatCode="0.00_);[Red]\(0.00\)"/>
    <numFmt numFmtId="191" formatCode="@&quot;米&quot;&quot;危&quot;&quot;桥&quot;&quot;改&quot;&quot;造&quot;"/>
    <numFmt numFmtId="192" formatCode="@&quot;公&quot;&quot;里&quot;&quot;安&quot;&quot;防&quot;&quot;工&quot;&quot;程&quot;"/>
    <numFmt numFmtId="193" formatCode="@&quot;公&quot;&quot;里&quot;&quot;防&quot;&quot;护&quot;&quot;工&quot;&quot;程&quot;"/>
  </numFmts>
  <fonts count="87">
    <font>
      <sz val="11"/>
      <color theme="1"/>
      <name val="宋体"/>
      <charset val="134"/>
      <scheme val="minor"/>
    </font>
    <font>
      <sz val="9"/>
      <color theme="1"/>
      <name val="宋体"/>
      <charset val="134"/>
      <scheme val="minor"/>
    </font>
    <font>
      <sz val="20"/>
      <color theme="1"/>
      <name val="方正粗宋简体"/>
      <charset val="134"/>
    </font>
    <font>
      <b/>
      <sz val="11"/>
      <color theme="1"/>
      <name val="宋体"/>
      <charset val="134"/>
    </font>
    <font>
      <b/>
      <sz val="11"/>
      <color theme="1"/>
      <name val="The "/>
      <charset val="0"/>
    </font>
    <font>
      <sz val="10"/>
      <color theme="1"/>
      <name val="黑体"/>
      <charset val="134"/>
    </font>
    <font>
      <b/>
      <sz val="12"/>
      <color theme="1"/>
      <name val="黑体"/>
      <charset val="134"/>
    </font>
    <font>
      <sz val="12"/>
      <color theme="1"/>
      <name val="黑体"/>
      <charset val="134"/>
    </font>
    <font>
      <sz val="9"/>
      <color theme="1"/>
      <name val="仿宋"/>
      <charset val="134"/>
    </font>
    <font>
      <sz val="9"/>
      <name val="仿宋"/>
      <charset val="134"/>
    </font>
    <font>
      <sz val="9"/>
      <color theme="1"/>
      <name val="方正细黑一简体"/>
      <charset val="134"/>
    </font>
    <font>
      <sz val="10"/>
      <color theme="1"/>
      <name val="宋体"/>
      <charset val="134"/>
      <scheme val="minor"/>
    </font>
    <font>
      <b/>
      <sz val="10"/>
      <color theme="1"/>
      <name val="宋体"/>
      <charset val="134"/>
      <scheme val="minor"/>
    </font>
    <font>
      <b/>
      <sz val="9"/>
      <color theme="1"/>
      <name val="仿宋"/>
      <charset val="134"/>
    </font>
    <font>
      <b/>
      <sz val="9"/>
      <color theme="1"/>
      <name val="宋体"/>
      <charset val="134"/>
      <scheme val="minor"/>
    </font>
    <font>
      <b/>
      <sz val="10"/>
      <color theme="1"/>
      <name val="宋体"/>
      <charset val="134"/>
    </font>
    <font>
      <b/>
      <sz val="11"/>
      <color theme="1"/>
      <name val="宋体"/>
      <charset val="134"/>
      <scheme val="minor"/>
    </font>
    <font>
      <b/>
      <sz val="10"/>
      <name val="宋体"/>
      <charset val="134"/>
    </font>
    <font>
      <sz val="14"/>
      <color theme="1"/>
      <name val="宋体"/>
      <charset val="134"/>
      <scheme val="minor"/>
    </font>
    <font>
      <sz val="11"/>
      <color theme="1"/>
      <name val="仿宋"/>
      <charset val="134"/>
    </font>
    <font>
      <sz val="14"/>
      <color theme="1"/>
      <name val="仿宋"/>
      <charset val="134"/>
    </font>
    <font>
      <sz val="11"/>
      <color rgb="FFFF0000"/>
      <name val="仿宋"/>
      <charset val="134"/>
    </font>
    <font>
      <sz val="11"/>
      <color rgb="FFFF0000"/>
      <name val="宋体"/>
      <charset val="134"/>
      <scheme val="minor"/>
    </font>
    <font>
      <sz val="9"/>
      <color rgb="FFFF0000"/>
      <name val="仿宋"/>
      <charset val="134"/>
    </font>
    <font>
      <b/>
      <sz val="11"/>
      <color rgb="FFFF0000"/>
      <name val="宋体"/>
      <charset val="134"/>
      <scheme val="minor"/>
    </font>
    <font>
      <sz val="10"/>
      <color theme="1"/>
      <name val="宋体"/>
      <charset val="134"/>
      <scheme val="major"/>
    </font>
    <font>
      <sz val="20"/>
      <color theme="1"/>
      <name val="黑体"/>
      <charset val="134"/>
    </font>
    <font>
      <b/>
      <sz val="10"/>
      <color theme="1"/>
      <name val="方正细黑一简体"/>
      <charset val="134"/>
    </font>
    <font>
      <b/>
      <sz val="14"/>
      <color theme="1"/>
      <name val="方正细黑一简体"/>
      <charset val="134"/>
    </font>
    <font>
      <sz val="14"/>
      <color theme="1"/>
      <name val="方正细黑一简体"/>
      <charset val="134"/>
    </font>
    <font>
      <b/>
      <sz val="9"/>
      <color theme="1"/>
      <name val="宋体"/>
      <charset val="134"/>
      <scheme val="major"/>
    </font>
    <font>
      <b/>
      <sz val="10"/>
      <color theme="1"/>
      <name val="宋体"/>
      <charset val="134"/>
      <scheme val="major"/>
    </font>
    <font>
      <b/>
      <sz val="9"/>
      <color theme="1"/>
      <name val="宋体"/>
      <charset val="134"/>
    </font>
    <font>
      <sz val="11"/>
      <name val="方正细黑一简体"/>
      <charset val="134"/>
    </font>
    <font>
      <b/>
      <sz val="9"/>
      <name val="宋体"/>
      <charset val="134"/>
    </font>
    <font>
      <sz val="11"/>
      <color theme="1"/>
      <name val="方正细黑一简体"/>
      <charset val="134"/>
    </font>
    <font>
      <b/>
      <sz val="11"/>
      <color theme="1"/>
      <name val="方正细黑一简体"/>
      <charset val="134"/>
    </font>
    <font>
      <b/>
      <sz val="11"/>
      <name val="方正细黑一简体"/>
      <charset val="134"/>
    </font>
    <font>
      <b/>
      <sz val="12"/>
      <color theme="1"/>
      <name val="方正细黑一简体"/>
      <charset val="134"/>
    </font>
    <font>
      <b/>
      <sz val="9"/>
      <color theme="1"/>
      <name val="方正细黑一简体"/>
      <charset val="134"/>
    </font>
    <font>
      <sz val="9"/>
      <name val="方正细黑一简体"/>
      <charset val="134"/>
    </font>
    <font>
      <sz val="9"/>
      <color rgb="FF000000"/>
      <name val="仿宋"/>
      <charset val="134"/>
    </font>
    <font>
      <b/>
      <sz val="10"/>
      <color theme="1"/>
      <name val="仿宋"/>
      <charset val="134"/>
    </font>
    <font>
      <sz val="10"/>
      <color theme="1"/>
      <name val="宋体"/>
      <charset val="134"/>
    </font>
    <font>
      <sz val="10"/>
      <color rgb="FFFF0000"/>
      <name val="仿宋"/>
      <charset val="134"/>
    </font>
    <font>
      <sz val="10"/>
      <name val="The "/>
      <charset val="134"/>
    </font>
    <font>
      <sz val="10"/>
      <color theme="1"/>
      <name val="仿宋"/>
      <charset val="134"/>
    </font>
    <font>
      <sz val="9"/>
      <color indexed="8"/>
      <name val="仿宋"/>
      <charset val="134"/>
    </font>
    <font>
      <b/>
      <sz val="9"/>
      <name val="方正细黑一简体"/>
      <charset val="134"/>
    </font>
    <font>
      <sz val="10"/>
      <color rgb="FF000000"/>
      <name val="仿宋"/>
      <charset val="134"/>
    </font>
    <font>
      <sz val="11"/>
      <name val="仿宋"/>
      <charset val="134"/>
    </font>
    <font>
      <sz val="10"/>
      <color theme="1"/>
      <name val="方正细黑一简体"/>
      <charset val="134"/>
    </font>
    <font>
      <b/>
      <sz val="11"/>
      <name val="宋体"/>
      <charset val="134"/>
    </font>
    <font>
      <sz val="10"/>
      <name val="宋体"/>
      <charset val="134"/>
    </font>
    <font>
      <sz val="10"/>
      <name val="SimSun"/>
      <charset val="134"/>
    </font>
    <font>
      <sz val="10"/>
      <name val="方正细黑一简体"/>
      <charset val="134"/>
    </font>
    <font>
      <b/>
      <sz val="11"/>
      <color rgb="FF000000"/>
      <name val="宋体"/>
      <charset val="134"/>
    </font>
    <font>
      <b/>
      <sz val="11"/>
      <name val="SimSun"/>
      <charset val="134"/>
    </font>
    <font>
      <sz val="9"/>
      <name val="宋体"/>
      <charset val="134"/>
    </font>
    <font>
      <sz val="10"/>
      <name val="宋体"/>
      <charset val="134"/>
      <scheme val="minor"/>
    </font>
    <font>
      <sz val="11"/>
      <name val="宋体"/>
      <charset val="134"/>
      <scheme val="minor"/>
    </font>
    <font>
      <sz val="11"/>
      <name val="宋体"/>
      <charset val="134"/>
    </font>
    <font>
      <sz val="9"/>
      <color theme="1"/>
      <name val="宋体"/>
      <charset val="134"/>
    </font>
    <font>
      <sz val="9"/>
      <color rgb="FFFF0000"/>
      <name val="宋体"/>
      <charset val="134"/>
    </font>
    <font>
      <sz val="10"/>
      <color rgb="FFFF0000"/>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indexed="8"/>
      <name val="Calibri"/>
      <charset val="134"/>
    </font>
    <font>
      <sz val="12"/>
      <name val="宋体"/>
      <charset val="134"/>
    </font>
    <font>
      <i/>
      <sz val="11"/>
      <color rgb="FF7F7F7F"/>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0"/>
      <name val="Helv"/>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4" tint="0.799981688894314"/>
        <bgColor indexed="64"/>
      </patternFill>
    </fill>
  </fills>
  <borders count="2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auto="1"/>
      </right>
      <top/>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69" fillId="6" borderId="0" applyNumberFormat="0" applyBorder="0" applyAlignment="0" applyProtection="0">
      <alignment vertical="center"/>
    </xf>
    <xf numFmtId="0" fontId="75" fillId="11" borderId="16"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69" fillId="9" borderId="0" applyNumberFormat="0" applyBorder="0" applyAlignment="0" applyProtection="0">
      <alignment vertical="center"/>
    </xf>
    <xf numFmtId="0" fontId="76" fillId="13" borderId="0" applyNumberFormat="0" applyBorder="0" applyAlignment="0" applyProtection="0">
      <alignment vertical="center"/>
    </xf>
    <xf numFmtId="43" fontId="0" fillId="0" borderId="0" applyFont="0" applyFill="0" applyBorder="0" applyAlignment="0" applyProtection="0">
      <alignment vertical="center"/>
    </xf>
    <xf numFmtId="0" fontId="68" fillId="12" borderId="0" applyNumberFormat="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0" fillId="16" borderId="19" applyNumberFormat="0" applyFont="0" applyAlignment="0" applyProtection="0">
      <alignment vertical="center"/>
    </xf>
    <xf numFmtId="0" fontId="68" fillId="20" borderId="0" applyNumberFormat="0" applyBorder="0" applyAlignment="0" applyProtection="0">
      <alignment vertical="center"/>
    </xf>
    <xf numFmtId="0" fontId="7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0" fillId="0" borderId="0">
      <alignment vertical="center"/>
    </xf>
    <xf numFmtId="0" fontId="66" fillId="0" borderId="15" applyNumberFormat="0" applyFill="0" applyAlignment="0" applyProtection="0">
      <alignment vertical="center"/>
    </xf>
    <xf numFmtId="0" fontId="80" fillId="0" borderId="15" applyNumberFormat="0" applyFill="0" applyAlignment="0" applyProtection="0">
      <alignment vertical="center"/>
    </xf>
    <xf numFmtId="0" fontId="68" fillId="21" borderId="0" applyNumberFormat="0" applyBorder="0" applyAlignment="0" applyProtection="0">
      <alignment vertical="center"/>
    </xf>
    <xf numFmtId="0" fontId="70" fillId="0" borderId="18" applyNumberFormat="0" applyFill="0" applyAlignment="0" applyProtection="0">
      <alignment vertical="center"/>
    </xf>
    <xf numFmtId="0" fontId="68" fillId="24" borderId="0" applyNumberFormat="0" applyBorder="0" applyAlignment="0" applyProtection="0">
      <alignment vertical="center"/>
    </xf>
    <xf numFmtId="0" fontId="77" fillId="15" borderId="17" applyNumberFormat="0" applyAlignment="0" applyProtection="0">
      <alignment vertical="center"/>
    </xf>
    <xf numFmtId="0" fontId="82" fillId="15" borderId="16" applyNumberFormat="0" applyAlignment="0" applyProtection="0">
      <alignment vertical="center"/>
    </xf>
    <xf numFmtId="0" fontId="79" fillId="19" borderId="20" applyNumberFormat="0" applyAlignment="0" applyProtection="0">
      <alignment vertical="center"/>
    </xf>
    <xf numFmtId="0" fontId="69" fillId="27" borderId="0" applyNumberFormat="0" applyBorder="0" applyAlignment="0" applyProtection="0">
      <alignment vertical="center"/>
    </xf>
    <xf numFmtId="0" fontId="68" fillId="29" borderId="0" applyNumberFormat="0" applyBorder="0" applyAlignment="0" applyProtection="0">
      <alignment vertical="center"/>
    </xf>
    <xf numFmtId="0" fontId="81" fillId="0" borderId="21" applyNumberFormat="0" applyFill="0" applyAlignment="0" applyProtection="0">
      <alignment vertical="center"/>
    </xf>
    <xf numFmtId="0" fontId="85" fillId="0" borderId="22" applyNumberFormat="0" applyFill="0" applyAlignment="0" applyProtection="0">
      <alignment vertical="center"/>
    </xf>
    <xf numFmtId="0" fontId="84" fillId="30" borderId="0" applyNumberFormat="0" applyBorder="0" applyAlignment="0" applyProtection="0">
      <alignment vertical="center"/>
    </xf>
    <xf numFmtId="0" fontId="83" fillId="28" borderId="0" applyNumberFormat="0" applyBorder="0" applyAlignment="0" applyProtection="0">
      <alignment vertical="center"/>
    </xf>
    <xf numFmtId="0" fontId="69" fillId="5" borderId="0" applyNumberFormat="0" applyBorder="0" applyAlignment="0" applyProtection="0">
      <alignment vertical="center"/>
    </xf>
    <xf numFmtId="0" fontId="68" fillId="32" borderId="0" applyNumberFormat="0" applyBorder="0" applyAlignment="0" applyProtection="0">
      <alignment vertical="center"/>
    </xf>
    <xf numFmtId="0" fontId="69" fillId="34" borderId="0" applyNumberFormat="0" applyBorder="0" applyAlignment="0" applyProtection="0">
      <alignment vertical="center"/>
    </xf>
    <xf numFmtId="0" fontId="69" fillId="31" borderId="0" applyNumberFormat="0" applyBorder="0" applyAlignment="0" applyProtection="0">
      <alignment vertical="center"/>
    </xf>
    <xf numFmtId="0" fontId="69" fillId="18" borderId="0" applyNumberFormat="0" applyBorder="0" applyAlignment="0" applyProtection="0">
      <alignment vertical="center"/>
    </xf>
    <xf numFmtId="0" fontId="69" fillId="8" borderId="0" applyNumberFormat="0" applyBorder="0" applyAlignment="0" applyProtection="0">
      <alignment vertical="center"/>
    </xf>
    <xf numFmtId="0" fontId="68" fillId="10" borderId="0" applyNumberFormat="0" applyBorder="0" applyAlignment="0" applyProtection="0">
      <alignment vertical="center"/>
    </xf>
    <xf numFmtId="0" fontId="68" fillId="25" borderId="0" applyNumberFormat="0" applyBorder="0" applyAlignment="0" applyProtection="0">
      <alignment vertical="center"/>
    </xf>
    <xf numFmtId="0" fontId="69" fillId="14" borderId="0" applyNumberFormat="0" applyBorder="0" applyAlignment="0" applyProtection="0">
      <alignment vertical="center"/>
    </xf>
    <xf numFmtId="0" fontId="69" fillId="23" borderId="0" applyNumberFormat="0" applyBorder="0" applyAlignment="0" applyProtection="0">
      <alignment vertical="center"/>
    </xf>
    <xf numFmtId="0" fontId="68" fillId="4" borderId="0" applyNumberFormat="0" applyBorder="0" applyAlignment="0" applyProtection="0">
      <alignment vertical="center"/>
    </xf>
    <xf numFmtId="0" fontId="0" fillId="0" borderId="0">
      <alignment vertical="center"/>
    </xf>
    <xf numFmtId="0" fontId="69" fillId="7" borderId="0" applyNumberFormat="0" applyBorder="0" applyAlignment="0" applyProtection="0">
      <alignment vertical="center"/>
    </xf>
    <xf numFmtId="0" fontId="68" fillId="22" borderId="0" applyNumberFormat="0" applyBorder="0" applyAlignment="0" applyProtection="0">
      <alignment vertical="center"/>
    </xf>
    <xf numFmtId="0" fontId="68" fillId="17" borderId="0" applyNumberFormat="0" applyBorder="0" applyAlignment="0" applyProtection="0">
      <alignment vertical="center"/>
    </xf>
    <xf numFmtId="0" fontId="72" fillId="0" borderId="0"/>
    <xf numFmtId="0" fontId="69" fillId="26" borderId="0" applyNumberFormat="0" applyBorder="0" applyAlignment="0" applyProtection="0">
      <alignment vertical="center"/>
    </xf>
    <xf numFmtId="0" fontId="68" fillId="33" borderId="0" applyNumberFormat="0" applyBorder="0" applyAlignment="0" applyProtection="0">
      <alignment vertical="center"/>
    </xf>
    <xf numFmtId="0" fontId="86" fillId="0" borderId="0"/>
    <xf numFmtId="0" fontId="72" fillId="0" borderId="0">
      <alignment vertical="center"/>
    </xf>
    <xf numFmtId="0" fontId="0" fillId="0" borderId="0">
      <alignment vertical="center"/>
    </xf>
    <xf numFmtId="0" fontId="0" fillId="0" borderId="0">
      <alignment vertical="center"/>
    </xf>
    <xf numFmtId="0" fontId="0" fillId="0" borderId="0">
      <alignment vertical="center"/>
    </xf>
    <xf numFmtId="0" fontId="71" fillId="0" borderId="0" applyFill="0" applyProtection="0"/>
    <xf numFmtId="0" fontId="0" fillId="0" borderId="0">
      <alignment vertical="center"/>
    </xf>
    <xf numFmtId="0" fontId="0" fillId="0" borderId="0">
      <alignment vertical="center"/>
    </xf>
  </cellStyleXfs>
  <cellXfs count="496">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77" fontId="2"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177" fontId="6"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shrinkToFit="1"/>
    </xf>
    <xf numFmtId="177" fontId="8" fillId="2" borderId="3" xfId="9" applyNumberFormat="1" applyFont="1" applyFill="1" applyBorder="1" applyAlignment="1">
      <alignment horizontal="left" vertical="center" wrapText="1"/>
    </xf>
    <xf numFmtId="0" fontId="8" fillId="2" borderId="3" xfId="0" applyFont="1" applyFill="1" applyBorder="1" applyAlignment="1">
      <alignment horizontal="center" vertical="center" shrinkToFit="1"/>
    </xf>
    <xf numFmtId="0" fontId="9" fillId="2" borderId="3" xfId="0" applyFont="1" applyFill="1" applyBorder="1" applyAlignment="1">
      <alignment horizontal="center" vertical="center" wrapText="1" shrinkToFit="1"/>
    </xf>
    <xf numFmtId="0" fontId="8" fillId="2"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2" borderId="3" xfId="0" applyNumberFormat="1" applyFont="1" applyFill="1" applyBorder="1" applyAlignment="1">
      <alignment horizontal="left" vertical="center" wrapText="1"/>
    </xf>
    <xf numFmtId="0" fontId="8" fillId="0" borderId="3" xfId="0" applyFont="1" applyBorder="1" applyAlignment="1">
      <alignment horizontal="center" vertical="center" wrapText="1"/>
    </xf>
    <xf numFmtId="0" fontId="8" fillId="2" borderId="3" xfId="0" applyNumberFormat="1" applyFont="1" applyFill="1" applyBorder="1" applyAlignment="1">
      <alignment horizontal="center" vertical="center" wrapText="1" shrinkToFit="1"/>
    </xf>
    <xf numFmtId="181" fontId="8" fillId="2" borderId="3" xfId="0" applyNumberFormat="1" applyFont="1" applyFill="1" applyBorder="1" applyAlignment="1">
      <alignment horizontal="center" vertical="center" wrapText="1" shrinkToFit="1"/>
    </xf>
    <xf numFmtId="0" fontId="8" fillId="0" borderId="3" xfId="0" applyNumberFormat="1" applyFont="1" applyFill="1" applyBorder="1" applyAlignment="1">
      <alignment horizontal="center" vertical="center" wrapText="1" shrinkToFit="1"/>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shrinkToFi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2" borderId="3" xfId="9" applyNumberFormat="1" applyFont="1" applyFill="1" applyBorder="1" applyAlignment="1">
      <alignment horizontal="center" vertical="center" wrapText="1" shrinkToFit="1"/>
    </xf>
    <xf numFmtId="0" fontId="11" fillId="2" borderId="3" xfId="0" applyNumberFormat="1" applyFont="1" applyFill="1" applyBorder="1" applyAlignment="1">
      <alignment horizontal="center" vertical="center" wrapText="1" shrinkToFit="1"/>
    </xf>
    <xf numFmtId="0" fontId="12" fillId="0"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8" fillId="0" borderId="3" xfId="0" applyNumberFormat="1" applyFont="1" applyFill="1" applyBorder="1" applyAlignment="1" applyProtection="1">
      <alignment horizontal="center" vertical="center" wrapText="1"/>
      <protection hidden="1"/>
    </xf>
    <xf numFmtId="182" fontId="9" fillId="0" borderId="3" xfId="54" applyNumberFormat="1" applyFont="1" applyFill="1" applyBorder="1" applyAlignment="1" applyProtection="1">
      <alignment horizontal="left" vertical="center" wrapText="1"/>
      <protection hidden="1"/>
    </xf>
    <xf numFmtId="184" fontId="9" fillId="0" borderId="3" xfId="0" applyNumberFormat="1" applyFont="1" applyFill="1" applyBorder="1" applyAlignment="1" applyProtection="1">
      <alignment horizontal="center" vertical="center" wrapText="1"/>
      <protection hidden="1"/>
    </xf>
    <xf numFmtId="0" fontId="9" fillId="0" borderId="3" xfId="0" applyNumberFormat="1" applyFont="1" applyFill="1" applyBorder="1" applyAlignment="1">
      <alignment horizontal="left" vertical="center" wrapText="1"/>
    </xf>
    <xf numFmtId="185" fontId="8" fillId="0" borderId="3" xfId="0" applyNumberFormat="1" applyFont="1" applyFill="1" applyBorder="1" applyAlignment="1">
      <alignment horizontal="center" vertical="center" wrapText="1"/>
    </xf>
    <xf numFmtId="177" fontId="12" fillId="2" borderId="3" xfId="0" applyNumberFormat="1" applyFont="1" applyFill="1" applyBorder="1" applyAlignment="1">
      <alignment horizontal="center" vertical="center" wrapText="1" shrinkToFit="1"/>
    </xf>
    <xf numFmtId="0" fontId="1" fillId="0" borderId="3" xfId="0" applyFont="1" applyFill="1" applyBorder="1" applyAlignment="1">
      <alignment horizontal="center" vertical="center" wrapText="1"/>
    </xf>
    <xf numFmtId="0" fontId="8" fillId="2" borderId="3" xfId="57" applyFont="1" applyFill="1" applyBorder="1" applyAlignment="1">
      <alignment horizontal="left" vertical="center" wrapText="1"/>
    </xf>
    <xf numFmtId="177" fontId="8" fillId="0" borderId="3" xfId="0" applyNumberFormat="1" applyFont="1" applyFill="1" applyBorder="1" applyAlignment="1">
      <alignment horizontal="center" vertical="center" wrapText="1" shrinkToFit="1"/>
    </xf>
    <xf numFmtId="0" fontId="8" fillId="2" borderId="3" xfId="57" applyNumberFormat="1" applyFont="1" applyFill="1" applyBorder="1" applyAlignment="1">
      <alignment horizontal="center" vertical="center" wrapText="1" shrinkToFit="1"/>
    </xf>
    <xf numFmtId="181" fontId="8" fillId="2" borderId="3" xfId="57" applyNumberFormat="1" applyFont="1" applyFill="1" applyBorder="1" applyAlignment="1">
      <alignment horizontal="center" vertical="center" wrapText="1"/>
    </xf>
    <xf numFmtId="0" fontId="8" fillId="2" borderId="3" xfId="57" applyFont="1" applyFill="1" applyBorder="1" applyAlignment="1">
      <alignment horizontal="center" vertical="center" wrapText="1"/>
    </xf>
    <xf numFmtId="181" fontId="8" fillId="0" borderId="3" xfId="0" applyNumberFormat="1" applyFont="1" applyFill="1" applyBorder="1" applyAlignment="1">
      <alignment horizontal="center" vertical="center" wrapText="1" shrinkToFit="1"/>
    </xf>
    <xf numFmtId="0" fontId="9" fillId="2" borderId="3" xfId="57" applyFont="1" applyFill="1" applyBorder="1" applyAlignment="1">
      <alignment horizontal="left" vertical="center" wrapText="1"/>
    </xf>
    <xf numFmtId="0" fontId="9" fillId="2" borderId="3" xfId="57" applyFont="1" applyFill="1" applyBorder="1" applyAlignment="1">
      <alignment horizontal="center" vertical="center" wrapText="1"/>
    </xf>
    <xf numFmtId="0" fontId="8" fillId="0" borderId="3" xfId="56" applyFont="1" applyFill="1" applyBorder="1" applyAlignment="1">
      <alignment horizontal="left" vertical="center" wrapText="1"/>
    </xf>
    <xf numFmtId="49" fontId="11" fillId="0" borderId="3" xfId="0" applyNumberFormat="1" applyFont="1" applyFill="1" applyBorder="1" applyAlignment="1">
      <alignment horizontal="center" vertical="center" wrapText="1"/>
    </xf>
    <xf numFmtId="0" fontId="14"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8" fillId="0" borderId="3" xfId="0" applyFont="1" applyFill="1" applyBorder="1" applyAlignment="1">
      <alignment horizontal="center" vertical="center" wrapText="1" shrinkToFit="1"/>
    </xf>
    <xf numFmtId="0" fontId="15" fillId="0" borderId="3" xfId="0" applyFont="1" applyFill="1" applyBorder="1" applyAlignment="1">
      <alignment horizontal="left" vertical="center" wrapText="1"/>
    </xf>
    <xf numFmtId="177" fontId="12" fillId="0" borderId="3" xfId="9" applyNumberFormat="1" applyFont="1" applyFill="1" applyBorder="1" applyAlignment="1">
      <alignment horizontal="center" vertical="center" wrapText="1"/>
    </xf>
    <xf numFmtId="0" fontId="11" fillId="0" borderId="3" xfId="59" applyFont="1" applyFill="1" applyBorder="1" applyAlignment="1">
      <alignment horizontal="left" vertical="center" wrapText="1"/>
    </xf>
    <xf numFmtId="0" fontId="11" fillId="2" borderId="3" xfId="0" applyFont="1" applyFill="1" applyBorder="1" applyAlignment="1">
      <alignment horizontal="center" vertical="center" wrapText="1" shrinkToFit="1"/>
    </xf>
    <xf numFmtId="181" fontId="8" fillId="0" borderId="3" xfId="9"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3" xfId="56" applyFont="1" applyFill="1" applyBorder="1" applyAlignment="1">
      <alignment horizontal="center" vertical="center" wrapText="1"/>
    </xf>
    <xf numFmtId="177" fontId="8" fillId="2" borderId="3" xfId="9" applyNumberFormat="1" applyFont="1" applyFill="1" applyBorder="1" applyAlignment="1">
      <alignment horizontal="center" vertical="center" wrapText="1"/>
    </xf>
    <xf numFmtId="0" fontId="0" fillId="0" borderId="3" xfId="0" applyBorder="1" applyAlignment="1">
      <alignment horizontal="center" vertical="center" wrapText="1"/>
    </xf>
    <xf numFmtId="0" fontId="17" fillId="2" borderId="3" xfId="0" applyFont="1" applyFill="1" applyBorder="1" applyAlignment="1">
      <alignment horizontal="left" vertical="center" wrapText="1"/>
    </xf>
    <xf numFmtId="0" fontId="8" fillId="0" borderId="3" xfId="0" applyFont="1" applyBorder="1" applyAlignment="1">
      <alignment horizontal="left" vertical="center" wrapText="1"/>
    </xf>
    <xf numFmtId="0" fontId="13" fillId="0" borderId="3" xfId="0" applyFont="1" applyBorder="1" applyAlignment="1">
      <alignment horizontal="center" vertical="center" wrapText="1"/>
    </xf>
    <xf numFmtId="0" fontId="18"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8"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Border="1" applyAlignment="1">
      <alignment vertical="center" wrapText="1"/>
    </xf>
    <xf numFmtId="0" fontId="0" fillId="0" borderId="0" xfId="0" applyBorder="1" applyAlignment="1">
      <alignment vertical="center" wrapText="1"/>
    </xf>
    <xf numFmtId="0" fontId="21" fillId="0" borderId="0" xfId="0" applyFont="1" applyAlignment="1">
      <alignment vertical="center" wrapText="1"/>
    </xf>
    <xf numFmtId="0" fontId="19" fillId="2" borderId="0" xfId="0" applyFont="1" applyFill="1" applyAlignment="1">
      <alignment vertical="center" wrapText="1"/>
    </xf>
    <xf numFmtId="0" fontId="22" fillId="0" borderId="0" xfId="0" applyFont="1" applyAlignment="1">
      <alignment vertical="center" wrapText="1"/>
    </xf>
    <xf numFmtId="0" fontId="19" fillId="0" borderId="0" xfId="0" applyFont="1" applyFill="1" applyAlignment="1">
      <alignment vertical="center" wrapText="1"/>
    </xf>
    <xf numFmtId="0" fontId="16" fillId="0" borderId="0" xfId="0" applyFont="1" applyAlignment="1">
      <alignment vertical="center" wrapText="1"/>
    </xf>
    <xf numFmtId="0" fontId="8"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16" fillId="0" borderId="0" xfId="0" applyFont="1" applyBorder="1" applyAlignment="1">
      <alignment vertical="center" wrapText="1"/>
    </xf>
    <xf numFmtId="0" fontId="23" fillId="0" borderId="0" xfId="0" applyFont="1" applyBorder="1" applyAlignment="1">
      <alignment vertical="center" wrapText="1"/>
    </xf>
    <xf numFmtId="0" fontId="25" fillId="2" borderId="0" xfId="0" applyFont="1" applyFill="1" applyAlignment="1">
      <alignment horizontal="center" vertical="center" wrapText="1"/>
    </xf>
    <xf numFmtId="181" fontId="25" fillId="2" borderId="0" xfId="0" applyNumberFormat="1" applyFont="1" applyFill="1" applyAlignment="1">
      <alignment horizontal="center" vertical="center" wrapText="1"/>
    </xf>
    <xf numFmtId="177" fontId="25" fillId="2" borderId="0" xfId="0" applyNumberFormat="1" applyFont="1" applyFill="1" applyAlignment="1">
      <alignment horizontal="center" vertical="center" wrapText="1"/>
    </xf>
    <xf numFmtId="0" fontId="25" fillId="2" borderId="0" xfId="0" applyFont="1" applyFill="1" applyAlignment="1">
      <alignment horizontal="center" vertical="center" wrapText="1" shrinkToFit="1"/>
    </xf>
    <xf numFmtId="0" fontId="26" fillId="2" borderId="0" xfId="0" applyFont="1" applyFill="1" applyAlignment="1">
      <alignment horizontal="center" vertical="center" wrapText="1"/>
    </xf>
    <xf numFmtId="0" fontId="27" fillId="2" borderId="3" xfId="0" applyFont="1" applyFill="1" applyBorder="1" applyAlignment="1">
      <alignment horizontal="center" vertical="center" wrapText="1"/>
    </xf>
    <xf numFmtId="181" fontId="27" fillId="2" borderId="3" xfId="0" applyNumberFormat="1" applyFont="1" applyFill="1" applyBorder="1" applyAlignment="1">
      <alignment horizontal="center" vertical="center" wrapText="1"/>
    </xf>
    <xf numFmtId="0" fontId="28" fillId="2" borderId="3" xfId="0" applyFont="1" applyFill="1" applyBorder="1" applyAlignment="1">
      <alignment horizontal="center" vertical="center" wrapText="1"/>
    </xf>
    <xf numFmtId="0" fontId="29" fillId="2" borderId="3" xfId="0" applyFont="1" applyFill="1" applyBorder="1" applyAlignment="1">
      <alignment horizontal="center" vertical="center" wrapText="1"/>
    </xf>
    <xf numFmtId="181" fontId="28" fillId="2" borderId="3" xfId="0" applyNumberFormat="1" applyFont="1" applyFill="1" applyBorder="1" applyAlignment="1">
      <alignment horizontal="center" vertical="center" wrapText="1"/>
    </xf>
    <xf numFmtId="0" fontId="13" fillId="0" borderId="3" xfId="0" applyFont="1" applyFill="1" applyBorder="1" applyAlignment="1">
      <alignment horizontal="left" vertical="center" wrapText="1"/>
    </xf>
    <xf numFmtId="181" fontId="8" fillId="2" borderId="3" xfId="0" applyNumberFormat="1" applyFont="1" applyFill="1" applyBorder="1" applyAlignment="1">
      <alignment horizontal="center" vertical="center" wrapText="1"/>
    </xf>
    <xf numFmtId="177" fontId="13" fillId="2" borderId="3" xfId="9" applyNumberFormat="1" applyFont="1" applyFill="1" applyBorder="1" applyAlignment="1">
      <alignment horizontal="left" vertical="center" wrapText="1"/>
    </xf>
    <xf numFmtId="0" fontId="25" fillId="2" borderId="3" xfId="0" applyFont="1" applyFill="1" applyBorder="1" applyAlignment="1">
      <alignment horizontal="center" vertical="center" wrapText="1"/>
    </xf>
    <xf numFmtId="0" fontId="30" fillId="2" borderId="3" xfId="0" applyFont="1" applyFill="1" applyBorder="1" applyAlignment="1">
      <alignment horizontal="left" vertical="center" wrapText="1"/>
    </xf>
    <xf numFmtId="0" fontId="31" fillId="2" borderId="3" xfId="0" applyFont="1" applyFill="1" applyBorder="1" applyAlignment="1">
      <alignment horizontal="center" vertical="center" wrapText="1"/>
    </xf>
    <xf numFmtId="181" fontId="31" fillId="2" borderId="3" xfId="0" applyNumberFormat="1" applyFont="1" applyFill="1" applyBorder="1" applyAlignment="1">
      <alignment horizontal="center" vertical="center" wrapText="1"/>
    </xf>
    <xf numFmtId="177" fontId="32" fillId="2" borderId="3" xfId="9" applyNumberFormat="1" applyFont="1" applyFill="1" applyBorder="1" applyAlignment="1">
      <alignment horizontal="left" vertical="center" wrapText="1"/>
    </xf>
    <xf numFmtId="177" fontId="10" fillId="2" borderId="3" xfId="9" applyNumberFormat="1" applyFont="1" applyFill="1" applyBorder="1" applyAlignment="1">
      <alignment horizontal="left" vertical="center" wrapText="1"/>
    </xf>
    <xf numFmtId="177" fontId="10" fillId="2" borderId="3" xfId="9"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left" vertical="center" wrapText="1"/>
    </xf>
    <xf numFmtId="49" fontId="8" fillId="0" borderId="3" xfId="0" applyNumberFormat="1" applyFont="1" applyFill="1" applyBorder="1" applyAlignment="1">
      <alignment horizontal="center" vertical="center" wrapText="1"/>
    </xf>
    <xf numFmtId="0" fontId="32" fillId="0" borderId="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177" fontId="9" fillId="2" borderId="3" xfId="9" applyNumberFormat="1" applyFont="1" applyFill="1" applyBorder="1" applyAlignment="1">
      <alignment horizontal="center" vertical="center" wrapText="1"/>
    </xf>
    <xf numFmtId="0" fontId="9" fillId="2" borderId="3" xfId="0" applyFont="1" applyFill="1" applyBorder="1" applyAlignment="1">
      <alignment horizontal="justify" vertical="center" wrapText="1"/>
    </xf>
    <xf numFmtId="0" fontId="33" fillId="2" borderId="3" xfId="0" applyFont="1" applyFill="1" applyBorder="1" applyAlignment="1">
      <alignment horizontal="center" vertical="center" wrapText="1"/>
    </xf>
    <xf numFmtId="0" fontId="34" fillId="2" borderId="3" xfId="0" applyNumberFormat="1" applyFont="1" applyFill="1" applyBorder="1" applyAlignment="1">
      <alignment horizontal="left" vertical="center" wrapText="1"/>
    </xf>
    <xf numFmtId="0" fontId="35" fillId="0" borderId="3" xfId="0" applyFont="1" applyFill="1" applyBorder="1" applyAlignment="1">
      <alignment horizontal="center" vertical="center" wrapText="1"/>
    </xf>
    <xf numFmtId="0" fontId="33" fillId="2" borderId="3" xfId="0" applyNumberFormat="1" applyFont="1" applyFill="1" applyBorder="1" applyAlignment="1">
      <alignment horizontal="center" vertical="center" wrapText="1"/>
    </xf>
    <xf numFmtId="49" fontId="35" fillId="0" borderId="3" xfId="0" applyNumberFormat="1" applyFont="1" applyFill="1" applyBorder="1" applyAlignment="1">
      <alignment horizontal="center" vertical="center" wrapText="1"/>
    </xf>
    <xf numFmtId="0" fontId="8" fillId="2" borderId="3" xfId="55" applyFont="1" applyFill="1" applyBorder="1" applyAlignment="1">
      <alignment horizontal="center" vertical="center" wrapText="1"/>
    </xf>
    <xf numFmtId="0" fontId="8" fillId="2" borderId="3" xfId="0" applyFont="1" applyFill="1" applyBorder="1" applyAlignment="1">
      <alignment horizontal="justify" vertical="center" wrapText="1"/>
    </xf>
    <xf numFmtId="0" fontId="13" fillId="2" borderId="5" xfId="0" applyFont="1" applyFill="1" applyBorder="1" applyAlignment="1">
      <alignment horizontal="center" vertical="center" wrapText="1"/>
    </xf>
    <xf numFmtId="177" fontId="13" fillId="2" borderId="5" xfId="9" applyNumberFormat="1" applyFont="1" applyFill="1" applyBorder="1" applyAlignment="1">
      <alignment horizontal="left" vertical="center" wrapText="1"/>
    </xf>
    <xf numFmtId="0" fontId="8" fillId="2" borderId="5" xfId="0" applyFont="1" applyFill="1" applyBorder="1" applyAlignment="1">
      <alignment horizontal="center" vertical="center" wrapText="1"/>
    </xf>
    <xf numFmtId="49" fontId="28" fillId="2" borderId="5" xfId="9" applyNumberFormat="1" applyFont="1" applyFill="1" applyBorder="1" applyAlignment="1">
      <alignment horizontal="center" vertical="center" wrapText="1"/>
    </xf>
    <xf numFmtId="177" fontId="28" fillId="2" borderId="5" xfId="9" applyNumberFormat="1"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5" xfId="55" applyFont="1" applyFill="1" applyBorder="1" applyAlignment="1">
      <alignment horizontal="center" vertical="center" wrapText="1"/>
    </xf>
    <xf numFmtId="0" fontId="35" fillId="2" borderId="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3" fillId="0" borderId="3" xfId="0" applyFont="1" applyFill="1" applyBorder="1" applyAlignment="1">
      <alignment vertical="center" wrapText="1"/>
    </xf>
    <xf numFmtId="0" fontId="37" fillId="0" borderId="3" xfId="0" applyFont="1" applyFill="1" applyBorder="1" applyAlignment="1">
      <alignment horizontal="left" vertical="center" wrapText="1"/>
    </xf>
    <xf numFmtId="0" fontId="8" fillId="0" borderId="3" xfId="50" applyNumberFormat="1" applyFont="1" applyFill="1" applyBorder="1" applyAlignment="1">
      <alignment horizontal="center" vertical="center" wrapText="1"/>
    </xf>
    <xf numFmtId="182" fontId="8" fillId="0" borderId="3" xfId="54" applyNumberFormat="1" applyFont="1" applyFill="1" applyBorder="1" applyAlignment="1" applyProtection="1">
      <alignment horizontal="center" vertical="center" wrapText="1"/>
      <protection hidden="1"/>
    </xf>
    <xf numFmtId="0" fontId="8" fillId="0" borderId="3" xfId="54" applyFont="1" applyFill="1" applyBorder="1" applyAlignment="1" applyProtection="1">
      <alignment horizontal="center" vertical="center" wrapText="1"/>
      <protection hidden="1"/>
    </xf>
    <xf numFmtId="177" fontId="27" fillId="2" borderId="3" xfId="0" applyNumberFormat="1" applyFont="1" applyFill="1" applyBorder="1" applyAlignment="1">
      <alignment horizontal="center" vertical="center" wrapText="1"/>
    </xf>
    <xf numFmtId="0" fontId="27" fillId="2" borderId="3" xfId="0" applyFont="1" applyFill="1" applyBorder="1" applyAlignment="1">
      <alignment horizontal="center" vertical="center" wrapText="1" shrinkToFit="1"/>
    </xf>
    <xf numFmtId="0" fontId="38" fillId="2" borderId="3" xfId="0" applyNumberFormat="1" applyFont="1" applyFill="1" applyBorder="1" applyAlignment="1">
      <alignment horizontal="center" vertical="center" wrapText="1"/>
    </xf>
    <xf numFmtId="49" fontId="38" fillId="2" borderId="3" xfId="0" applyNumberFormat="1" applyFont="1" applyFill="1" applyBorder="1" applyAlignment="1">
      <alignment horizontal="center" vertical="center" wrapText="1" shrinkToFit="1"/>
    </xf>
    <xf numFmtId="0" fontId="28" fillId="2" borderId="3" xfId="0" applyFont="1" applyFill="1" applyBorder="1" applyAlignment="1">
      <alignment horizontal="center" vertical="center" wrapText="1" shrinkToFit="1"/>
    </xf>
    <xf numFmtId="0" fontId="8" fillId="2" borderId="3" xfId="0" applyNumberFormat="1" applyFont="1" applyFill="1" applyBorder="1" applyAlignment="1">
      <alignment horizontal="center" vertical="center"/>
    </xf>
    <xf numFmtId="0" fontId="13" fillId="2" borderId="3" xfId="0" applyFont="1" applyFill="1" applyBorder="1" applyAlignment="1">
      <alignment horizontal="center" vertical="center" shrinkToFit="1"/>
    </xf>
    <xf numFmtId="0" fontId="13" fillId="2" borderId="3" xfId="0" applyNumberFormat="1" applyFont="1" applyFill="1" applyBorder="1" applyAlignment="1">
      <alignment horizontal="center" vertical="center"/>
    </xf>
    <xf numFmtId="177" fontId="31" fillId="2" borderId="3" xfId="0" applyNumberFormat="1" applyFont="1" applyFill="1" applyBorder="1" applyAlignment="1">
      <alignment horizontal="center" vertical="center" wrapText="1"/>
    </xf>
    <xf numFmtId="0" fontId="31" fillId="2" borderId="3" xfId="0" applyFont="1" applyFill="1" applyBorder="1" applyAlignment="1">
      <alignment horizontal="center" vertical="center" shrinkToFit="1"/>
    </xf>
    <xf numFmtId="0" fontId="9" fillId="2" borderId="3" xfId="0" applyNumberFormat="1" applyFont="1" applyFill="1" applyBorder="1" applyAlignment="1">
      <alignment horizontal="center" vertical="center" wrapText="1"/>
    </xf>
    <xf numFmtId="0" fontId="39" fillId="2" borderId="3" xfId="0" applyFont="1" applyFill="1" applyBorder="1" applyAlignment="1">
      <alignment horizontal="center" vertical="center" wrapText="1" shrinkToFit="1"/>
    </xf>
    <xf numFmtId="0" fontId="39" fillId="2" borderId="3" xfId="0" applyNumberFormat="1" applyFont="1" applyFill="1" applyBorder="1" applyAlignment="1">
      <alignment horizontal="center" vertical="center" wrapText="1"/>
    </xf>
    <xf numFmtId="181" fontId="8" fillId="0" borderId="5" xfId="0" applyNumberFormat="1" applyFont="1" applyFill="1" applyBorder="1" applyAlignment="1">
      <alignment horizontal="center" vertical="center" wrapText="1" shrinkToFit="1"/>
    </xf>
    <xf numFmtId="182" fontId="8" fillId="0" borderId="5" xfId="50" applyNumberFormat="1" applyFont="1" applyFill="1" applyBorder="1" applyAlignment="1" applyProtection="1">
      <alignment horizontal="center" vertical="center" wrapText="1" shrinkToFit="1"/>
    </xf>
    <xf numFmtId="0" fontId="8" fillId="0" borderId="6" xfId="0" applyFont="1" applyFill="1" applyBorder="1" applyAlignment="1">
      <alignment horizontal="center" vertical="center" wrapText="1"/>
    </xf>
    <xf numFmtId="177" fontId="8" fillId="0" borderId="7" xfId="9"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shrinkToFit="1"/>
    </xf>
    <xf numFmtId="181" fontId="39" fillId="2" borderId="3" xfId="0" applyNumberFormat="1" applyFont="1" applyFill="1" applyBorder="1" applyAlignment="1">
      <alignment horizontal="center" vertical="center" wrapText="1" shrinkToFit="1"/>
    </xf>
    <xf numFmtId="0" fontId="40" fillId="2" borderId="3" xfId="0" applyFont="1" applyFill="1" applyBorder="1" applyAlignment="1">
      <alignment horizontal="center" vertical="center" wrapText="1" shrinkToFit="1"/>
    </xf>
    <xf numFmtId="0" fontId="9" fillId="2" borderId="3" xfId="0" applyFont="1" applyFill="1" applyBorder="1" applyAlignment="1">
      <alignment horizontal="center" vertical="center" shrinkToFit="1"/>
    </xf>
    <xf numFmtId="0" fontId="39" fillId="0" borderId="3" xfId="0" applyFont="1" applyFill="1" applyBorder="1" applyAlignment="1">
      <alignment horizontal="center" vertical="center" wrapText="1" shrinkToFit="1"/>
    </xf>
    <xf numFmtId="177" fontId="35" fillId="0" borderId="3" xfId="9" applyNumberFormat="1" applyFont="1" applyFill="1" applyBorder="1" applyAlignment="1">
      <alignment horizontal="center" vertical="center" wrapText="1"/>
    </xf>
    <xf numFmtId="0" fontId="35" fillId="0" borderId="3" xfId="0" applyNumberFormat="1" applyFont="1" applyFill="1" applyBorder="1" applyAlignment="1">
      <alignment horizontal="center" vertical="center" wrapText="1" shrinkToFit="1"/>
    </xf>
    <xf numFmtId="0" fontId="35" fillId="0" borderId="3" xfId="0" applyFont="1" applyFill="1" applyBorder="1" applyAlignment="1">
      <alignment horizontal="center" vertical="center" wrapText="1" shrinkToFit="1"/>
    </xf>
    <xf numFmtId="49" fontId="35" fillId="0" borderId="3" xfId="0" applyNumberFormat="1" applyFont="1" applyFill="1" applyBorder="1" applyAlignment="1">
      <alignment horizontal="center" vertical="center" wrapText="1" shrinkToFit="1"/>
    </xf>
    <xf numFmtId="177" fontId="8" fillId="2" borderId="3" xfId="0" applyNumberFormat="1" applyFont="1" applyFill="1" applyBorder="1" applyAlignment="1">
      <alignment horizontal="center" vertical="center" shrinkToFit="1"/>
    </xf>
    <xf numFmtId="0" fontId="8" fillId="0" borderId="5"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177" fontId="37" fillId="0" borderId="3" xfId="0" applyNumberFormat="1" applyFont="1" applyFill="1" applyBorder="1" applyAlignment="1">
      <alignment horizontal="center" vertical="center" wrapText="1"/>
    </xf>
    <xf numFmtId="0" fontId="33" fillId="2" borderId="5" xfId="0" applyFont="1" applyFill="1" applyBorder="1" applyAlignment="1">
      <alignment horizontal="center" vertical="center" wrapText="1" shrinkToFit="1"/>
    </xf>
    <xf numFmtId="0" fontId="33" fillId="2" borderId="5" xfId="0" applyFont="1" applyFill="1" applyBorder="1" applyAlignment="1">
      <alignment horizontal="center" vertical="center" wrapText="1"/>
    </xf>
    <xf numFmtId="0" fontId="35" fillId="2" borderId="5" xfId="0" applyFont="1" applyFill="1" applyBorder="1" applyAlignment="1">
      <alignment horizontal="center" vertical="center" wrapText="1" shrinkToFit="1"/>
    </xf>
    <xf numFmtId="0" fontId="27" fillId="0" borderId="3" xfId="0" applyNumberFormat="1" applyFont="1" applyFill="1" applyBorder="1" applyAlignment="1">
      <alignment horizontal="center" vertical="center" wrapText="1"/>
    </xf>
    <xf numFmtId="177" fontId="8" fillId="0" borderId="3" xfId="9" applyNumberFormat="1" applyFont="1" applyFill="1" applyBorder="1" applyAlignment="1">
      <alignment horizontal="center" vertical="center" wrapText="1"/>
    </xf>
    <xf numFmtId="184" fontId="33" fillId="0" borderId="3" xfId="0" applyNumberFormat="1" applyFont="1" applyFill="1" applyBorder="1" applyAlignment="1" applyProtection="1">
      <alignment horizontal="center" vertical="center" wrapText="1"/>
      <protection hidden="1"/>
    </xf>
    <xf numFmtId="49" fontId="33" fillId="0" borderId="3" xfId="0" applyNumberFormat="1" applyFont="1" applyFill="1" applyBorder="1" applyAlignment="1" applyProtection="1">
      <alignment horizontal="center" vertical="center" wrapText="1"/>
      <protection hidden="1"/>
    </xf>
    <xf numFmtId="177" fontId="10" fillId="0" borderId="3" xfId="9" applyNumberFormat="1" applyFont="1" applyFill="1" applyBorder="1" applyAlignment="1">
      <alignment horizontal="center" vertical="center" wrapText="1"/>
    </xf>
    <xf numFmtId="176" fontId="8" fillId="0" borderId="3" xfId="0" applyNumberFormat="1" applyFont="1" applyFill="1" applyBorder="1" applyAlignment="1" applyProtection="1">
      <alignment horizontal="center" vertical="center" wrapText="1"/>
      <protection hidden="1"/>
    </xf>
    <xf numFmtId="0" fontId="41"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186" fontId="35" fillId="0" borderId="3" xfId="0" applyNumberFormat="1" applyFont="1" applyFill="1" applyBorder="1" applyAlignment="1">
      <alignment horizontal="center" vertical="center" wrapText="1"/>
    </xf>
    <xf numFmtId="0" fontId="42" fillId="2" borderId="0" xfId="0" applyFont="1" applyFill="1" applyBorder="1" applyAlignment="1">
      <alignment horizontal="center" vertical="center" wrapText="1"/>
    </xf>
    <xf numFmtId="0" fontId="31" fillId="2" borderId="0" xfId="0" applyFont="1" applyFill="1" applyAlignment="1">
      <alignment horizontal="center" vertical="center" wrapText="1"/>
    </xf>
    <xf numFmtId="183" fontId="8" fillId="0" borderId="3" xfId="0" applyNumberFormat="1" applyFont="1" applyFill="1" applyBorder="1" applyAlignment="1">
      <alignment horizontal="center" vertical="center" wrapText="1"/>
    </xf>
    <xf numFmtId="0" fontId="33"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87" fontId="8" fillId="0" borderId="3" xfId="54" applyNumberFormat="1" applyFont="1" applyFill="1" applyBorder="1" applyAlignment="1" applyProtection="1">
      <alignment horizontal="center" vertical="center" wrapText="1"/>
      <protection hidden="1"/>
    </xf>
    <xf numFmtId="0" fontId="23" fillId="0" borderId="3" xfId="0"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182" fontId="8" fillId="0" borderId="3" xfId="0" applyNumberFormat="1" applyFont="1" applyFill="1" applyBorder="1" applyAlignment="1">
      <alignment horizontal="center" vertical="center" wrapText="1"/>
    </xf>
    <xf numFmtId="0" fontId="43" fillId="0" borderId="3" xfId="0" applyNumberFormat="1" applyFont="1" applyFill="1" applyBorder="1" applyAlignment="1">
      <alignment horizontal="center" vertical="center" wrapText="1"/>
    </xf>
    <xf numFmtId="0" fontId="43" fillId="0" borderId="3" xfId="0" applyFont="1" applyFill="1" applyBorder="1" applyAlignment="1">
      <alignment horizontal="center" vertical="center" wrapText="1"/>
    </xf>
    <xf numFmtId="179" fontId="43" fillId="0" borderId="3" xfId="0" applyNumberFormat="1" applyFont="1" applyFill="1" applyBorder="1" applyAlignment="1">
      <alignment horizontal="left" vertical="center" wrapText="1"/>
    </xf>
    <xf numFmtId="0" fontId="43" fillId="0" borderId="3" xfId="0" applyFont="1" applyFill="1" applyBorder="1" applyAlignment="1">
      <alignment horizontal="center" vertical="center"/>
    </xf>
    <xf numFmtId="177" fontId="8" fillId="0" borderId="3" xfId="0" applyNumberFormat="1" applyFont="1" applyFill="1" applyBorder="1" applyAlignment="1" applyProtection="1">
      <alignment horizontal="center" vertical="center" wrapText="1"/>
      <protection hidden="1"/>
    </xf>
    <xf numFmtId="182" fontId="8" fillId="0" borderId="3" xfId="0" applyNumberFormat="1" applyFont="1" applyFill="1" applyBorder="1" applyAlignment="1" applyProtection="1">
      <alignment horizontal="center" vertical="center" wrapText="1"/>
      <protection hidden="1"/>
    </xf>
    <xf numFmtId="176" fontId="40" fillId="0" borderId="3" xfId="0" applyNumberFormat="1" applyFont="1" applyFill="1" applyBorder="1" applyAlignment="1">
      <alignment horizontal="center" vertical="center" wrapText="1"/>
    </xf>
    <xf numFmtId="0" fontId="40" fillId="0" borderId="3" xfId="0" applyFont="1" applyFill="1" applyBorder="1" applyAlignment="1">
      <alignment horizontal="center" vertical="center" wrapText="1"/>
    </xf>
    <xf numFmtId="0" fontId="23" fillId="0" borderId="3" xfId="0" applyFont="1" applyFill="1" applyBorder="1" applyAlignment="1" applyProtection="1">
      <alignment horizontal="center" vertical="center" wrapText="1"/>
      <protection hidden="1"/>
    </xf>
    <xf numFmtId="176" fontId="8" fillId="0" borderId="3" xfId="0" applyNumberFormat="1" applyFont="1" applyFill="1" applyBorder="1" applyAlignment="1">
      <alignment horizontal="center" vertical="center" wrapText="1"/>
    </xf>
    <xf numFmtId="177" fontId="23" fillId="0" borderId="3" xfId="0" applyNumberFormat="1" applyFont="1" applyFill="1" applyBorder="1" applyAlignment="1">
      <alignment horizontal="center" vertical="center" wrapText="1"/>
    </xf>
    <xf numFmtId="185" fontId="23" fillId="0" borderId="3" xfId="0" applyNumberFormat="1" applyFont="1" applyFill="1" applyBorder="1" applyAlignment="1">
      <alignment horizontal="center" vertical="center" wrapText="1"/>
    </xf>
    <xf numFmtId="0" fontId="8" fillId="0" borderId="3" xfId="0" applyFont="1" applyFill="1" applyBorder="1" applyAlignment="1" applyProtection="1">
      <alignment horizontal="center" vertical="center" wrapText="1"/>
      <protection hidden="1"/>
    </xf>
    <xf numFmtId="177" fontId="23" fillId="0" borderId="3" xfId="9" applyNumberFormat="1" applyFont="1" applyFill="1" applyBorder="1" applyAlignment="1">
      <alignment horizontal="center" vertical="center" wrapText="1"/>
    </xf>
    <xf numFmtId="183" fontId="43" fillId="0" borderId="3" xfId="0" applyNumberFormat="1" applyFont="1" applyFill="1" applyBorder="1" applyAlignment="1">
      <alignment horizontal="center" vertical="center" shrinkToFit="1"/>
    </xf>
    <xf numFmtId="0" fontId="43" fillId="0" borderId="3" xfId="0" applyFont="1" applyFill="1" applyBorder="1" applyAlignment="1">
      <alignment horizontal="center" vertical="center" shrinkToFit="1"/>
    </xf>
    <xf numFmtId="177" fontId="43" fillId="0" borderId="3" xfId="9" applyNumberFormat="1" applyFont="1" applyFill="1" applyBorder="1" applyAlignment="1">
      <alignment horizontal="center" vertical="center" wrapText="1"/>
    </xf>
    <xf numFmtId="188" fontId="43" fillId="0" borderId="3" xfId="0" applyNumberFormat="1" applyFont="1" applyFill="1" applyBorder="1" applyAlignment="1">
      <alignment horizontal="center" vertical="center" shrinkToFit="1"/>
    </xf>
    <xf numFmtId="177" fontId="33" fillId="0" borderId="3" xfId="0" applyNumberFormat="1" applyFont="1" applyFill="1" applyBorder="1" applyAlignment="1">
      <alignment horizontal="center" vertical="center" wrapText="1"/>
    </xf>
    <xf numFmtId="0" fontId="43" fillId="0" borderId="3" xfId="0" applyNumberFormat="1" applyFont="1" applyFill="1" applyBorder="1" applyAlignment="1">
      <alignment horizontal="center" vertical="center"/>
    </xf>
    <xf numFmtId="179" fontId="43" fillId="0" borderId="8" xfId="0" applyNumberFormat="1" applyFont="1" applyFill="1" applyBorder="1" applyAlignment="1">
      <alignment horizontal="left" vertical="center" wrapText="1"/>
    </xf>
    <xf numFmtId="0" fontId="43" fillId="0" borderId="9" xfId="0" applyNumberFormat="1" applyFont="1" applyFill="1" applyBorder="1" applyAlignment="1">
      <alignment horizontal="center" vertical="center" wrapText="1"/>
    </xf>
    <xf numFmtId="0" fontId="43" fillId="0" borderId="10" xfId="0" applyNumberFormat="1" applyFont="1" applyFill="1" applyBorder="1" applyAlignment="1">
      <alignment horizontal="center" vertical="center" wrapText="1"/>
    </xf>
    <xf numFmtId="0" fontId="43" fillId="0" borderId="5" xfId="0" applyNumberFormat="1" applyFont="1" applyFill="1" applyBorder="1" applyAlignment="1">
      <alignment horizontal="center" vertical="center" wrapText="1"/>
    </xf>
    <xf numFmtId="0" fontId="43" fillId="0" borderId="11" xfId="0" applyNumberFormat="1" applyFont="1" applyFill="1" applyBorder="1" applyAlignment="1">
      <alignment horizontal="center" vertical="center" wrapText="1"/>
    </xf>
    <xf numFmtId="179" fontId="43" fillId="0" borderId="5" xfId="0" applyNumberFormat="1" applyFont="1" applyFill="1" applyBorder="1" applyAlignment="1">
      <alignment horizontal="left" vertical="center" wrapText="1"/>
    </xf>
    <xf numFmtId="0" fontId="43" fillId="0" borderId="5" xfId="0" applyNumberFormat="1" applyFont="1" applyFill="1" applyBorder="1" applyAlignment="1">
      <alignment horizontal="center" vertical="center"/>
    </xf>
    <xf numFmtId="0" fontId="43" fillId="0" borderId="3" xfId="0" applyNumberFormat="1" applyFont="1" applyFill="1" applyBorder="1" applyAlignment="1">
      <alignment horizontal="left" vertical="center" wrapText="1"/>
    </xf>
    <xf numFmtId="183" fontId="43" fillId="0" borderId="3" xfId="0" applyNumberFormat="1" applyFont="1" applyFill="1" applyBorder="1" applyAlignment="1">
      <alignment horizontal="center" vertical="center" wrapText="1"/>
    </xf>
    <xf numFmtId="188" fontId="43" fillId="0" borderId="3" xfId="0" applyNumberFormat="1" applyFont="1" applyFill="1" applyBorder="1" applyAlignment="1">
      <alignment horizontal="center" vertical="center"/>
    </xf>
    <xf numFmtId="181" fontId="25" fillId="2" borderId="3" xfId="0" applyNumberFormat="1" applyFont="1" applyFill="1" applyBorder="1" applyAlignment="1">
      <alignment horizontal="center" vertical="center" wrapText="1"/>
    </xf>
    <xf numFmtId="0" fontId="36" fillId="0" borderId="3"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3" xfId="0" applyFont="1" applyFill="1" applyBorder="1" applyAlignment="1">
      <alignment vertical="center" wrapText="1"/>
    </xf>
    <xf numFmtId="0" fontId="44" fillId="0" borderId="3" xfId="0" applyFont="1" applyFill="1" applyBorder="1" applyAlignment="1">
      <alignment horizontal="center" vertical="center" wrapText="1"/>
    </xf>
    <xf numFmtId="0" fontId="8" fillId="0" borderId="3" xfId="0" applyFont="1" applyFill="1" applyBorder="1" applyAlignment="1" applyProtection="1">
      <alignment horizontal="center" vertical="center" wrapText="1"/>
    </xf>
    <xf numFmtId="0" fontId="36"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23" fillId="0" borderId="3" xfId="0" applyFont="1" applyBorder="1" applyAlignment="1">
      <alignment horizontal="center" vertical="center"/>
    </xf>
    <xf numFmtId="0" fontId="23" fillId="0" borderId="3" xfId="0" applyFont="1" applyFill="1" applyBorder="1" applyAlignment="1">
      <alignment horizontal="center" vertical="center"/>
    </xf>
    <xf numFmtId="0" fontId="45" fillId="2" borderId="3" xfId="0" applyNumberFormat="1" applyFont="1" applyFill="1" applyBorder="1" applyAlignment="1">
      <alignment horizontal="center" vertical="center" wrapText="1"/>
    </xf>
    <xf numFmtId="0" fontId="46" fillId="2" borderId="3" xfId="0" applyNumberFormat="1" applyFont="1" applyFill="1" applyBorder="1" applyAlignment="1">
      <alignment horizontal="center" vertical="center"/>
    </xf>
    <xf numFmtId="181" fontId="25" fillId="2" borderId="3" xfId="0" applyNumberFormat="1" applyFont="1" applyFill="1" applyBorder="1" applyAlignment="1">
      <alignment horizontal="center" vertical="center" shrinkToFit="1"/>
    </xf>
    <xf numFmtId="177" fontId="25" fillId="2" borderId="3" xfId="0" applyNumberFormat="1" applyFont="1" applyFill="1" applyBorder="1" applyAlignment="1">
      <alignment horizontal="center" vertical="center" shrinkToFit="1"/>
    </xf>
    <xf numFmtId="176" fontId="39" fillId="0" borderId="3"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7" fontId="44"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44" fillId="0" borderId="3" xfId="0" applyFont="1" applyFill="1" applyBorder="1" applyAlignment="1">
      <alignment horizontal="center" vertical="center"/>
    </xf>
    <xf numFmtId="181" fontId="8" fillId="0" borderId="3"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0" fontId="25" fillId="2" borderId="3" xfId="0" applyFont="1" applyFill="1" applyBorder="1" applyAlignment="1">
      <alignment horizontal="center" vertical="center" shrinkToFit="1"/>
    </xf>
    <xf numFmtId="0" fontId="8" fillId="0" borderId="3" xfId="0"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82" fontId="8" fillId="0" borderId="3" xfId="50" applyNumberFormat="1" applyFont="1" applyFill="1" applyBorder="1" applyAlignment="1" applyProtection="1">
      <alignment horizontal="center" vertical="center" wrapText="1"/>
    </xf>
    <xf numFmtId="0" fontId="37" fillId="0" borderId="5" xfId="0" applyFont="1" applyFill="1" applyBorder="1" applyAlignment="1">
      <alignment horizontal="center" vertical="center" wrapText="1"/>
    </xf>
    <xf numFmtId="0" fontId="33" fillId="0" borderId="5" xfId="0" applyFont="1" applyFill="1" applyBorder="1" applyAlignment="1">
      <alignment horizontal="center" vertical="center" wrapText="1"/>
    </xf>
    <xf numFmtId="185" fontId="39" fillId="0" borderId="3" xfId="0" applyNumberFormat="1" applyFont="1" applyFill="1" applyBorder="1" applyAlignment="1">
      <alignment horizontal="center" vertical="center" wrapText="1"/>
    </xf>
    <xf numFmtId="189"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77" fontId="8" fillId="0" borderId="5" xfId="0" applyNumberFormat="1" applyFont="1" applyFill="1" applyBorder="1" applyAlignment="1">
      <alignment horizontal="center" vertical="center" wrapText="1" shrinkToFit="1"/>
    </xf>
    <xf numFmtId="190" fontId="8" fillId="0" borderId="5" xfId="0" applyNumberFormat="1" applyFont="1" applyFill="1" applyBorder="1" applyAlignment="1">
      <alignment horizontal="center" vertical="center" wrapText="1"/>
    </xf>
    <xf numFmtId="0" fontId="8" fillId="0" borderId="3" xfId="0" applyFont="1" applyFill="1" applyBorder="1" applyAlignment="1" applyProtection="1">
      <alignment horizontal="center" vertical="center" wrapText="1"/>
      <protection hidden="1"/>
    </xf>
    <xf numFmtId="190" fontId="8" fillId="0" borderId="5" xfId="0" applyNumberFormat="1" applyFont="1" applyFill="1" applyBorder="1" applyAlignment="1">
      <alignment horizontal="center" vertical="center" wrapText="1"/>
    </xf>
    <xf numFmtId="177" fontId="8" fillId="0" borderId="3" xfId="9" applyNumberFormat="1" applyFont="1" applyFill="1" applyBorder="1" applyAlignment="1">
      <alignment horizontal="center" vertical="center" wrapText="1"/>
    </xf>
    <xf numFmtId="176" fontId="33" fillId="0" borderId="3" xfId="0" applyNumberFormat="1" applyFont="1" applyFill="1" applyBorder="1" applyAlignment="1">
      <alignment horizontal="center" vertical="center" wrapText="1"/>
    </xf>
    <xf numFmtId="177" fontId="8" fillId="0" borderId="3" xfId="53"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176" fontId="8" fillId="0" borderId="3" xfId="53" applyNumberFormat="1" applyFont="1" applyFill="1" applyBorder="1" applyAlignment="1">
      <alignment horizontal="center" vertical="center" wrapText="1"/>
    </xf>
    <xf numFmtId="190" fontId="8" fillId="0" borderId="3"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184" fontId="8" fillId="0" borderId="3" xfId="0" applyNumberFormat="1" applyFont="1" applyFill="1" applyBorder="1" applyAlignment="1">
      <alignment horizontal="center" vertical="center" wrapText="1"/>
    </xf>
    <xf numFmtId="190" fontId="8" fillId="0" borderId="3" xfId="58"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177" fontId="8" fillId="0" borderId="3" xfId="20" applyNumberFormat="1" applyFont="1" applyFill="1" applyBorder="1" applyAlignment="1">
      <alignment horizontal="center" vertical="center" wrapText="1"/>
    </xf>
    <xf numFmtId="177" fontId="8" fillId="0" borderId="3" xfId="5" applyNumberFormat="1" applyFont="1" applyFill="1" applyBorder="1" applyAlignment="1">
      <alignment horizontal="center" vertical="center" wrapText="1"/>
    </xf>
    <xf numFmtId="177" fontId="36" fillId="0" borderId="3" xfId="0" applyNumberFormat="1" applyFont="1" applyFill="1" applyBorder="1" applyAlignment="1">
      <alignment horizontal="center" vertical="center" wrapText="1"/>
    </xf>
    <xf numFmtId="0" fontId="9" fillId="2" borderId="3" xfId="5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8" xfId="5" applyFont="1" applyFill="1" applyBorder="1" applyAlignment="1">
      <alignment horizontal="center" vertical="center" wrapText="1"/>
    </xf>
    <xf numFmtId="0" fontId="8" fillId="0" borderId="3" xfId="5" applyNumberFormat="1" applyFont="1" applyFill="1" applyBorder="1" applyAlignment="1">
      <alignment horizontal="center" vertical="center" wrapText="1"/>
    </xf>
    <xf numFmtId="176" fontId="23" fillId="0" borderId="3" xfId="0" applyNumberFormat="1" applyFont="1" applyFill="1" applyBorder="1" applyAlignment="1">
      <alignment horizontal="center" vertical="center" wrapText="1"/>
    </xf>
    <xf numFmtId="0" fontId="37" fillId="0" borderId="3" xfId="0" applyNumberFormat="1" applyFont="1" applyFill="1" applyBorder="1" applyAlignment="1">
      <alignment horizontal="center" vertical="center" wrapText="1"/>
    </xf>
    <xf numFmtId="177" fontId="36" fillId="0" borderId="3" xfId="0" applyNumberFormat="1" applyFont="1" applyFill="1" applyBorder="1" applyAlignment="1">
      <alignment horizontal="center" vertical="center" wrapText="1" shrinkToFit="1"/>
    </xf>
    <xf numFmtId="0" fontId="36" fillId="0" borderId="3" xfId="0" applyFont="1" applyFill="1" applyBorder="1" applyAlignment="1">
      <alignment horizontal="center" vertical="center" wrapText="1" shrinkToFit="1"/>
    </xf>
    <xf numFmtId="177" fontId="8" fillId="2" borderId="3" xfId="57" applyNumberFormat="1" applyFont="1" applyFill="1" applyBorder="1" applyAlignment="1">
      <alignment horizontal="center" vertical="center"/>
    </xf>
    <xf numFmtId="0" fontId="9" fillId="2" borderId="3" xfId="56" applyFont="1" applyFill="1" applyBorder="1" applyAlignment="1">
      <alignment horizontal="center" vertical="center" wrapText="1"/>
    </xf>
    <xf numFmtId="0" fontId="9" fillId="2" borderId="3" xfId="56" applyFont="1" applyFill="1" applyBorder="1" applyAlignment="1">
      <alignment vertical="center" wrapText="1"/>
    </xf>
    <xf numFmtId="177" fontId="47" fillId="2" borderId="3" xfId="57" applyNumberFormat="1" applyFont="1" applyFill="1" applyBorder="1" applyAlignment="1">
      <alignment horizontal="center" vertical="center"/>
    </xf>
    <xf numFmtId="177" fontId="8" fillId="0" borderId="0" xfId="0" applyNumberFormat="1" applyFont="1" applyFill="1" applyBorder="1" applyAlignment="1">
      <alignment horizontal="center" vertical="center" wrapText="1"/>
    </xf>
    <xf numFmtId="177" fontId="9" fillId="2" borderId="3" xfId="57" applyNumberFormat="1" applyFont="1" applyFill="1" applyBorder="1" applyAlignment="1">
      <alignment horizontal="center" vertical="center" wrapText="1"/>
    </xf>
    <xf numFmtId="0" fontId="48" fillId="0" borderId="3" xfId="0" applyFont="1" applyFill="1" applyBorder="1" applyAlignment="1">
      <alignment horizontal="center" vertical="center" wrapText="1"/>
    </xf>
    <xf numFmtId="0" fontId="35" fillId="2" borderId="3" xfId="57" applyFont="1" applyFill="1" applyBorder="1" applyAlignment="1">
      <alignment horizontal="center" vertical="center" wrapText="1"/>
    </xf>
    <xf numFmtId="0" fontId="33" fillId="2" borderId="3" xfId="55" applyFont="1" applyFill="1" applyBorder="1" applyAlignment="1">
      <alignment horizontal="center" vertical="center" wrapText="1"/>
    </xf>
    <xf numFmtId="0" fontId="33" fillId="2" borderId="3" xfId="57" applyFont="1" applyFill="1" applyBorder="1" applyAlignment="1">
      <alignment horizontal="left" vertical="center" wrapText="1"/>
    </xf>
    <xf numFmtId="0" fontId="33" fillId="2" borderId="3" xfId="57" applyFont="1" applyFill="1" applyBorder="1" applyAlignment="1">
      <alignment horizontal="center" vertical="center" wrapText="1"/>
    </xf>
    <xf numFmtId="0" fontId="41" fillId="0" borderId="3" xfId="46" applyFont="1" applyFill="1" applyBorder="1" applyAlignment="1">
      <alignment horizontal="center" vertical="center" wrapText="1"/>
    </xf>
    <xf numFmtId="0" fontId="41" fillId="0" borderId="3" xfId="60" applyFont="1" applyFill="1" applyBorder="1" applyAlignment="1">
      <alignment horizontal="center" vertical="center" wrapText="1"/>
    </xf>
    <xf numFmtId="0" fontId="23" fillId="2" borderId="3" xfId="57" applyFont="1" applyFill="1" applyBorder="1" applyAlignment="1">
      <alignment horizontal="center" vertical="center" wrapText="1"/>
    </xf>
    <xf numFmtId="0" fontId="23" fillId="2" borderId="3" xfId="55" applyFont="1" applyFill="1" applyBorder="1" applyAlignment="1">
      <alignment horizontal="center" vertical="center" wrapText="1"/>
    </xf>
    <xf numFmtId="0" fontId="23" fillId="2" borderId="3" xfId="57" applyFont="1" applyFill="1" applyBorder="1" applyAlignment="1">
      <alignment horizontal="left" vertical="center" wrapText="1"/>
    </xf>
    <xf numFmtId="0" fontId="23" fillId="0" borderId="3" xfId="60" applyFont="1" applyFill="1" applyBorder="1" applyAlignment="1">
      <alignment horizontal="center" vertical="center" wrapText="1"/>
    </xf>
    <xf numFmtId="177" fontId="35" fillId="2" borderId="3" xfId="57" applyNumberFormat="1" applyFont="1" applyFill="1" applyBorder="1" applyAlignment="1">
      <alignment horizontal="center" vertical="center" wrapText="1"/>
    </xf>
    <xf numFmtId="0" fontId="33" fillId="2" borderId="3" xfId="56" applyFont="1" applyFill="1" applyBorder="1" applyAlignment="1">
      <alignment horizontal="center" vertical="center" wrapText="1"/>
    </xf>
    <xf numFmtId="0" fontId="33" fillId="2" borderId="3" xfId="56" applyFont="1" applyFill="1" applyBorder="1" applyAlignment="1">
      <alignment vertical="center" wrapText="1"/>
    </xf>
    <xf numFmtId="181" fontId="35" fillId="2" borderId="3" xfId="57" applyNumberFormat="1" applyFont="1" applyFill="1" applyBorder="1" applyAlignment="1">
      <alignment horizontal="center" vertical="center" wrapText="1"/>
    </xf>
    <xf numFmtId="177" fontId="49" fillId="0" borderId="3" xfId="55" applyNumberFormat="1" applyFont="1" applyFill="1" applyBorder="1" applyAlignment="1">
      <alignment horizontal="center" vertical="center" wrapText="1"/>
    </xf>
    <xf numFmtId="0" fontId="49" fillId="0" borderId="3" xfId="46" applyFont="1" applyFill="1" applyBorder="1" applyAlignment="1">
      <alignment horizontal="center" vertical="center" wrapText="1"/>
    </xf>
    <xf numFmtId="177" fontId="49" fillId="0" borderId="3" xfId="0" applyNumberFormat="1" applyFont="1" applyFill="1" applyBorder="1" applyAlignment="1">
      <alignment horizontal="center" vertical="center" wrapText="1"/>
    </xf>
    <xf numFmtId="0" fontId="49" fillId="0" borderId="3" xfId="60" applyFont="1" applyFill="1" applyBorder="1" applyAlignment="1">
      <alignment horizontal="center" vertical="center" wrapText="1"/>
    </xf>
    <xf numFmtId="0" fontId="23" fillId="2" borderId="3" xfId="56" applyFont="1" applyFill="1" applyBorder="1" applyAlignment="1">
      <alignment horizontal="center" vertical="center" wrapText="1"/>
    </xf>
    <xf numFmtId="0" fontId="23" fillId="2" borderId="3" xfId="56" applyFont="1" applyFill="1" applyBorder="1" applyAlignment="1">
      <alignment vertical="center" wrapText="1"/>
    </xf>
    <xf numFmtId="0" fontId="44" fillId="0" borderId="3" xfId="60" applyFont="1" applyFill="1" applyBorder="1" applyAlignment="1">
      <alignment horizontal="center" vertical="center" wrapText="1"/>
    </xf>
    <xf numFmtId="177" fontId="46" fillId="0" borderId="3" xfId="0" applyNumberFormat="1" applyFont="1" applyFill="1" applyBorder="1" applyAlignment="1">
      <alignment horizontal="center" vertical="center" wrapText="1"/>
    </xf>
    <xf numFmtId="0" fontId="10" fillId="2" borderId="3" xfId="57" applyFont="1" applyFill="1" applyBorder="1" applyAlignment="1">
      <alignment horizontal="center" vertical="center" wrapText="1"/>
    </xf>
    <xf numFmtId="0" fontId="8" fillId="0" borderId="3" xfId="60" applyFont="1" applyFill="1" applyBorder="1" applyAlignment="1">
      <alignment horizontal="center" vertical="center" wrapText="1"/>
    </xf>
    <xf numFmtId="0" fontId="41" fillId="0" borderId="3" xfId="46" applyFont="1" applyFill="1" applyBorder="1" applyAlignment="1">
      <alignment horizontal="left" vertical="center" wrapText="1"/>
    </xf>
    <xf numFmtId="0" fontId="46" fillId="0" borderId="3" xfId="60" applyFont="1" applyFill="1" applyBorder="1" applyAlignment="1">
      <alignment horizontal="center" vertical="center" wrapText="1"/>
    </xf>
    <xf numFmtId="177" fontId="46" fillId="0" borderId="3" xfId="55" applyNumberFormat="1" applyFont="1" applyFill="1" applyBorder="1" applyAlignment="1">
      <alignment horizontal="center" vertical="center" wrapText="1"/>
    </xf>
    <xf numFmtId="0" fontId="8" fillId="0" borderId="3" xfId="56" applyFont="1" applyFill="1" applyBorder="1" applyAlignment="1">
      <alignment horizontal="center" vertical="center" wrapText="1"/>
    </xf>
    <xf numFmtId="0" fontId="9" fillId="0" borderId="3" xfId="55" applyFont="1" applyFill="1" applyBorder="1" applyAlignment="1">
      <alignment horizontal="center" vertical="center" wrapText="1"/>
    </xf>
    <xf numFmtId="0" fontId="9" fillId="0" borderId="3" xfId="57" applyFont="1" applyFill="1" applyBorder="1" applyAlignment="1">
      <alignment horizontal="center" vertical="center" wrapText="1"/>
    </xf>
    <xf numFmtId="0" fontId="50" fillId="0" borderId="3" xfId="57" applyFont="1" applyFill="1" applyBorder="1" applyAlignment="1">
      <alignment horizontal="center" vertical="center" wrapText="1"/>
    </xf>
    <xf numFmtId="0" fontId="36" fillId="0" borderId="3" xfId="0" applyFont="1" applyFill="1" applyBorder="1" applyAlignment="1">
      <alignment vertical="center" wrapText="1"/>
    </xf>
    <xf numFmtId="181" fontId="35" fillId="0" borderId="3" xfId="0" applyNumberFormat="1" applyFont="1" applyFill="1" applyBorder="1" applyAlignment="1">
      <alignment horizontal="center" vertical="center" wrapText="1"/>
    </xf>
    <xf numFmtId="0" fontId="9" fillId="2" borderId="5" xfId="57" applyFont="1" applyFill="1" applyBorder="1" applyAlignment="1">
      <alignment horizontal="left" vertical="center" wrapText="1"/>
    </xf>
    <xf numFmtId="0" fontId="9" fillId="2" borderId="5" xfId="57" applyFont="1" applyFill="1" applyBorder="1" applyAlignment="1">
      <alignment horizontal="center" vertical="center" wrapText="1"/>
    </xf>
    <xf numFmtId="0" fontId="10" fillId="0" borderId="5" xfId="0" applyFont="1" applyFill="1" applyBorder="1" applyAlignment="1">
      <alignment horizontal="center" vertical="center" wrapText="1"/>
    </xf>
    <xf numFmtId="0" fontId="15" fillId="0" borderId="3" xfId="46" applyFont="1" applyFill="1" applyBorder="1" applyAlignment="1">
      <alignment horizontal="left" vertical="center" wrapText="1"/>
    </xf>
    <xf numFmtId="0" fontId="40" fillId="2" borderId="5" xfId="57" applyFont="1" applyFill="1" applyBorder="1" applyAlignment="1">
      <alignment horizontal="left" vertical="center" wrapText="1"/>
    </xf>
    <xf numFmtId="0" fontId="35" fillId="0" borderId="5" xfId="0" applyFont="1" applyFill="1" applyBorder="1" applyAlignment="1">
      <alignment horizontal="center" vertical="center" wrapText="1"/>
    </xf>
    <xf numFmtId="0" fontId="36" fillId="0" borderId="3" xfId="0" applyFont="1" applyFill="1" applyBorder="1" applyAlignment="1">
      <alignment horizontal="left" vertical="center" wrapText="1"/>
    </xf>
    <xf numFmtId="0" fontId="33" fillId="2" borderId="5" xfId="57" applyFont="1" applyFill="1" applyBorder="1" applyAlignment="1">
      <alignment horizontal="left" vertical="center" wrapText="1"/>
    </xf>
    <xf numFmtId="0" fontId="37" fillId="2" borderId="3" xfId="0" applyFont="1" applyFill="1" applyBorder="1" applyAlignment="1">
      <alignment horizontal="center" vertical="center" wrapText="1"/>
    </xf>
    <xf numFmtId="0" fontId="37" fillId="2" borderId="3" xfId="0" applyNumberFormat="1" applyFont="1" applyFill="1" applyBorder="1" applyAlignment="1">
      <alignment horizontal="center" vertical="center" wrapText="1"/>
    </xf>
    <xf numFmtId="179" fontId="33" fillId="2" borderId="3" xfId="0"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36" fillId="0" borderId="3" xfId="9" applyNumberFormat="1" applyFont="1" applyFill="1" applyBorder="1" applyAlignment="1">
      <alignment horizontal="center" vertical="center" wrapText="1"/>
    </xf>
    <xf numFmtId="0" fontId="35" fillId="2" borderId="3" xfId="0" applyNumberFormat="1" applyFont="1" applyFill="1" applyBorder="1" applyAlignment="1">
      <alignment horizontal="center" vertical="center" wrapText="1"/>
    </xf>
    <xf numFmtId="0" fontId="46" fillId="0" borderId="3" xfId="46" applyFont="1" applyFill="1" applyBorder="1" applyAlignment="1">
      <alignment horizontal="center" vertical="center" wrapText="1"/>
    </xf>
    <xf numFmtId="177" fontId="19" fillId="2" borderId="3" xfId="57" applyNumberFormat="1" applyFont="1" applyFill="1" applyBorder="1" applyAlignment="1">
      <alignment horizontal="center" vertical="center" wrapText="1"/>
    </xf>
    <xf numFmtId="181" fontId="19" fillId="2" borderId="3" xfId="57" applyNumberFormat="1" applyFont="1" applyFill="1" applyBorder="1" applyAlignment="1">
      <alignment horizontal="center" vertical="center" wrapText="1"/>
    </xf>
    <xf numFmtId="177" fontId="35" fillId="0" borderId="3" xfId="0" applyNumberFormat="1" applyFont="1" applyFill="1" applyBorder="1" applyAlignment="1">
      <alignment horizontal="center" vertical="center" wrapText="1" shrinkToFit="1"/>
    </xf>
    <xf numFmtId="181" fontId="35" fillId="0" borderId="3" xfId="0" applyNumberFormat="1" applyFont="1" applyFill="1" applyBorder="1" applyAlignment="1">
      <alignment horizontal="center" vertical="center" wrapText="1" shrinkToFit="1"/>
    </xf>
    <xf numFmtId="177" fontId="8" fillId="0" borderId="3" xfId="0" applyNumberFormat="1"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 xfId="0" applyFont="1" applyFill="1" applyBorder="1" applyAlignment="1">
      <alignment vertical="center" wrapText="1"/>
    </xf>
    <xf numFmtId="177" fontId="35" fillId="0" borderId="3" xfId="0" applyNumberFormat="1" applyFont="1" applyFill="1" applyBorder="1" applyAlignment="1">
      <alignment horizontal="center" vertical="center" wrapText="1"/>
    </xf>
    <xf numFmtId="177" fontId="9" fillId="3" borderId="3" xfId="0" applyNumberFormat="1" applyFont="1" applyFill="1" applyBorder="1" applyAlignment="1">
      <alignment horizontal="center" vertical="center" wrapText="1"/>
    </xf>
    <xf numFmtId="0" fontId="8" fillId="2" borderId="5" xfId="57" applyFont="1" applyFill="1" applyBorder="1" applyAlignment="1">
      <alignment horizontal="center" vertical="center" wrapText="1"/>
    </xf>
    <xf numFmtId="177" fontId="39" fillId="0" borderId="5" xfId="0" applyNumberFormat="1" applyFont="1" applyFill="1" applyBorder="1" applyAlignment="1">
      <alignment horizontal="center" vertical="center" wrapText="1" shrinkToFit="1"/>
    </xf>
    <xf numFmtId="177" fontId="48" fillId="3" borderId="3" xfId="0" applyNumberFormat="1" applyFont="1" applyFill="1" applyBorder="1" applyAlignment="1">
      <alignment horizontal="center" vertical="center" wrapText="1"/>
    </xf>
    <xf numFmtId="0" fontId="40" fillId="2" borderId="5" xfId="57" applyFont="1" applyFill="1" applyBorder="1" applyAlignment="1">
      <alignment horizontal="center" vertical="center" wrapText="1"/>
    </xf>
    <xf numFmtId="0" fontId="10" fillId="2" borderId="5" xfId="57" applyFont="1" applyFill="1" applyBorder="1" applyAlignment="1">
      <alignment horizontal="center" vertical="center" wrapText="1"/>
    </xf>
    <xf numFmtId="181" fontId="35" fillId="0" borderId="5" xfId="0" applyNumberFormat="1" applyFont="1" applyFill="1" applyBorder="1" applyAlignment="1">
      <alignment horizontal="center" vertical="center" wrapText="1" shrinkToFit="1"/>
    </xf>
    <xf numFmtId="177" fontId="33" fillId="3" borderId="3" xfId="0" applyNumberFormat="1" applyFont="1" applyFill="1" applyBorder="1" applyAlignment="1">
      <alignment horizontal="center" vertical="center" wrapText="1"/>
    </xf>
    <xf numFmtId="181" fontId="33" fillId="3" borderId="3" xfId="0" applyNumberFormat="1" applyFont="1" applyFill="1" applyBorder="1" applyAlignment="1">
      <alignment horizontal="center" vertical="center" wrapText="1"/>
    </xf>
    <xf numFmtId="0" fontId="33" fillId="2" borderId="5" xfId="57" applyFont="1" applyFill="1" applyBorder="1" applyAlignment="1">
      <alignment horizontal="center" vertical="center" wrapText="1"/>
    </xf>
    <xf numFmtId="0" fontId="35" fillId="2" borderId="5" xfId="57" applyFont="1" applyFill="1" applyBorder="1" applyAlignment="1">
      <alignment horizontal="center" vertical="center" wrapText="1"/>
    </xf>
    <xf numFmtId="177" fontId="9" fillId="3" borderId="12" xfId="0" applyNumberFormat="1" applyFont="1" applyFill="1" applyBorder="1" applyAlignment="1">
      <alignment horizontal="center" vertical="center" wrapText="1"/>
    </xf>
    <xf numFmtId="183" fontId="33" fillId="2" borderId="3" xfId="0" applyNumberFormat="1"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49" fontId="8" fillId="0" borderId="3" xfId="0" applyNumberFormat="1"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186" fontId="8" fillId="0" borderId="3" xfId="0" applyNumberFormat="1" applyFont="1" applyFill="1" applyBorder="1" applyAlignment="1">
      <alignment horizontal="center" vertical="center" wrapText="1"/>
    </xf>
    <xf numFmtId="0" fontId="23" fillId="2" borderId="3" xfId="0" applyFont="1" applyFill="1" applyBorder="1" applyAlignment="1">
      <alignment horizontal="center" vertical="center" wrapText="1"/>
    </xf>
    <xf numFmtId="49" fontId="23" fillId="0" borderId="3" xfId="9" applyNumberFormat="1"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0" fontId="51" fillId="2" borderId="3" xfId="0" applyFont="1" applyFill="1" applyBorder="1" applyAlignment="1">
      <alignment horizontal="center" vertical="center" wrapText="1"/>
    </xf>
    <xf numFmtId="181" fontId="51" fillId="2"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77" fontId="9" fillId="0" borderId="3" xfId="9"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 xfId="0" applyFont="1" applyFill="1" applyBorder="1" applyAlignment="1">
      <alignment horizontal="center" vertical="center" wrapText="1"/>
    </xf>
    <xf numFmtId="177" fontId="36" fillId="2" borderId="3" xfId="9" applyNumberFormat="1" applyFont="1" applyFill="1" applyBorder="1" applyAlignment="1">
      <alignment horizontal="center" vertical="center" wrapText="1"/>
    </xf>
    <xf numFmtId="181" fontId="36" fillId="2" borderId="3" xfId="0" applyNumberFormat="1" applyFont="1" applyFill="1" applyBorder="1" applyAlignment="1">
      <alignment horizontal="center" vertical="center" wrapText="1"/>
    </xf>
    <xf numFmtId="177" fontId="36" fillId="0" borderId="3" xfId="9"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5" xfId="0" applyFont="1" applyFill="1" applyBorder="1" applyAlignment="1">
      <alignment horizontal="left" vertical="center" wrapText="1"/>
    </xf>
    <xf numFmtId="177" fontId="8" fillId="2" borderId="5" xfId="9" applyNumberFormat="1" applyFont="1" applyFill="1" applyBorder="1" applyAlignment="1">
      <alignment horizontal="center" vertical="center" wrapText="1"/>
    </xf>
    <xf numFmtId="0" fontId="52" fillId="2" borderId="3" xfId="0" applyFont="1" applyFill="1" applyBorder="1" applyAlignment="1">
      <alignment horizontal="center" vertical="center" wrapText="1"/>
    </xf>
    <xf numFmtId="0" fontId="53" fillId="2" borderId="3" xfId="0" applyFont="1" applyFill="1" applyBorder="1" applyAlignment="1">
      <alignment horizontal="center" vertical="center" wrapText="1"/>
    </xf>
    <xf numFmtId="179" fontId="53" fillId="2" borderId="3" xfId="0" applyNumberFormat="1" applyFont="1" applyFill="1" applyBorder="1" applyAlignment="1">
      <alignment horizontal="center" vertical="center" wrapText="1"/>
    </xf>
    <xf numFmtId="0" fontId="54" fillId="2" borderId="3"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3" xfId="0" applyFont="1" applyBorder="1" applyAlignment="1">
      <alignment horizontal="center" vertical="center" wrapText="1"/>
    </xf>
    <xf numFmtId="0" fontId="23" fillId="0" borderId="3" xfId="0" applyFont="1" applyFill="1" applyBorder="1" applyAlignment="1">
      <alignment horizontal="center" vertical="center" wrapText="1" shrinkToFit="1"/>
    </xf>
    <xf numFmtId="49" fontId="23" fillId="0" borderId="3" xfId="0" applyNumberFormat="1" applyFont="1" applyFill="1" applyBorder="1" applyAlignment="1">
      <alignment horizontal="center" vertical="center" wrapText="1" shrinkToFit="1"/>
    </xf>
    <xf numFmtId="0" fontId="51" fillId="2" borderId="3" xfId="0" applyFont="1" applyFill="1" applyBorder="1" applyAlignment="1">
      <alignment horizontal="center" vertical="center" wrapText="1" shrinkToFit="1"/>
    </xf>
    <xf numFmtId="0" fontId="55" fillId="2"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49" fontId="9" fillId="0" borderId="3" xfId="9"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36" fillId="2" borderId="3" xfId="0" applyFont="1" applyFill="1" applyBorder="1" applyAlignment="1">
      <alignment horizontal="center" vertical="center" wrapText="1" shrinkToFit="1"/>
    </xf>
    <xf numFmtId="0" fontId="36" fillId="2" borderId="3" xfId="0" applyNumberFormat="1" applyFont="1" applyFill="1" applyBorder="1" applyAlignment="1">
      <alignment horizontal="center" vertical="center" wrapText="1"/>
    </xf>
    <xf numFmtId="178" fontId="36" fillId="0" borderId="3" xfId="50" applyNumberFormat="1" applyFont="1" applyFill="1" applyBorder="1" applyAlignment="1" applyProtection="1">
      <alignment horizontal="center" vertical="center" wrapText="1" shrinkToFit="1"/>
    </xf>
    <xf numFmtId="181" fontId="36" fillId="0" borderId="3" xfId="0" applyNumberFormat="1" applyFont="1" applyFill="1" applyBorder="1" applyAlignment="1">
      <alignment horizontal="center" vertical="center" wrapText="1" shrinkToFit="1"/>
    </xf>
    <xf numFmtId="57" fontId="36" fillId="0" borderId="3" xfId="0" applyNumberFormat="1" applyFont="1" applyFill="1" applyBorder="1" applyAlignment="1">
      <alignment horizontal="center" vertical="center" wrapText="1"/>
    </xf>
    <xf numFmtId="182" fontId="8" fillId="0" borderId="3" xfId="50" applyNumberFormat="1" applyFont="1" applyFill="1" applyBorder="1" applyAlignment="1" applyProtection="1">
      <alignment horizontal="center" vertical="center" wrapText="1" shrinkToFit="1"/>
    </xf>
    <xf numFmtId="0" fontId="8" fillId="0" borderId="14" xfId="0"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183" fontId="52" fillId="2" borderId="3" xfId="0" applyNumberFormat="1" applyFont="1" applyFill="1" applyBorder="1" applyAlignment="1">
      <alignment horizontal="center" vertical="center" wrapText="1" shrinkToFit="1"/>
    </xf>
    <xf numFmtId="0" fontId="52" fillId="2" borderId="3" xfId="0" applyFont="1" applyFill="1" applyBorder="1" applyAlignment="1">
      <alignment horizontal="center" vertical="center" wrapText="1" shrinkToFit="1"/>
    </xf>
    <xf numFmtId="0" fontId="53" fillId="2" borderId="3" xfId="0" applyFont="1" applyFill="1" applyBorder="1" applyAlignment="1">
      <alignment horizontal="center" vertical="center" wrapText="1" shrinkToFit="1"/>
    </xf>
    <xf numFmtId="49" fontId="43" fillId="0" borderId="3" xfId="0" applyNumberFormat="1" applyFont="1" applyFill="1" applyBorder="1" applyAlignment="1">
      <alignment horizontal="center" vertical="center" wrapText="1" shrinkToFit="1"/>
    </xf>
    <xf numFmtId="186" fontId="23" fillId="0" borderId="3" xfId="0" applyNumberFormat="1" applyFont="1" applyFill="1" applyBorder="1" applyAlignment="1">
      <alignment horizontal="center" vertical="center" wrapText="1"/>
    </xf>
    <xf numFmtId="186" fontId="9" fillId="0" borderId="3" xfId="9" applyNumberFormat="1" applyFont="1" applyFill="1" applyBorder="1" applyAlignment="1">
      <alignment horizontal="center" vertical="center" wrapText="1"/>
    </xf>
    <xf numFmtId="179" fontId="52" fillId="2" borderId="3" xfId="0" applyNumberFormat="1" applyFont="1" applyFill="1" applyBorder="1" applyAlignment="1">
      <alignment horizontal="center" vertical="center" wrapText="1"/>
    </xf>
    <xf numFmtId="0" fontId="56" fillId="0" borderId="3" xfId="0" applyFont="1" applyFill="1" applyBorder="1" applyAlignment="1">
      <alignment horizontal="center" vertical="center" wrapText="1"/>
    </xf>
    <xf numFmtId="0" fontId="57" fillId="2" borderId="3" xfId="0" applyFont="1" applyFill="1" applyBorder="1" applyAlignment="1">
      <alignment horizontal="center" vertical="center" wrapText="1"/>
    </xf>
    <xf numFmtId="0" fontId="53" fillId="2" borderId="0" xfId="0" applyFont="1" applyFill="1" applyBorder="1" applyAlignment="1">
      <alignment horizontal="center" vertical="center" wrapText="1"/>
    </xf>
    <xf numFmtId="179" fontId="53" fillId="2" borderId="0" xfId="0" applyNumberFormat="1" applyFont="1" applyFill="1" applyBorder="1" applyAlignment="1">
      <alignment horizontal="center" vertical="center" wrapText="1"/>
    </xf>
    <xf numFmtId="0" fontId="54" fillId="2" borderId="0" xfId="0" applyFont="1" applyFill="1" applyBorder="1" applyAlignment="1">
      <alignment horizontal="center" vertical="center" wrapText="1"/>
    </xf>
    <xf numFmtId="0" fontId="53" fillId="2" borderId="0"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shrinkToFit="1"/>
    </xf>
    <xf numFmtId="181" fontId="9" fillId="0" borderId="3" xfId="0" applyNumberFormat="1" applyFont="1" applyFill="1" applyBorder="1" applyAlignment="1">
      <alignment horizontal="center" vertical="center" wrapText="1"/>
    </xf>
    <xf numFmtId="181" fontId="9" fillId="2" borderId="3" xfId="0" applyNumberFormat="1" applyFont="1" applyFill="1" applyBorder="1" applyAlignment="1">
      <alignment horizontal="center" vertical="center" wrapText="1" shrinkToFit="1"/>
    </xf>
    <xf numFmtId="181" fontId="58" fillId="2" borderId="3" xfId="0" applyNumberFormat="1" applyFont="1" applyFill="1" applyBorder="1" applyAlignment="1">
      <alignment horizontal="center" vertical="center" wrapText="1" shrinkToFit="1"/>
    </xf>
    <xf numFmtId="0" fontId="58" fillId="2" borderId="3" xfId="0" applyFont="1" applyFill="1" applyBorder="1" applyAlignment="1">
      <alignment horizontal="center" vertical="center" wrapText="1" shrinkToFit="1"/>
    </xf>
    <xf numFmtId="181" fontId="23" fillId="2" borderId="3" xfId="0" applyNumberFormat="1"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5" xfId="0" applyFont="1" applyFill="1" applyBorder="1" applyAlignment="1">
      <alignment horizontal="center" vertical="center" wrapText="1"/>
    </xf>
    <xf numFmtId="183" fontId="53" fillId="2" borderId="0" xfId="0" applyNumberFormat="1" applyFont="1" applyFill="1" applyBorder="1" applyAlignment="1">
      <alignment horizontal="center" vertical="center" wrapText="1" shrinkToFit="1"/>
    </xf>
    <xf numFmtId="0" fontId="53" fillId="2" borderId="0" xfId="0" applyFont="1" applyFill="1" applyBorder="1" applyAlignment="1">
      <alignment horizontal="center" vertical="center" wrapText="1" shrinkToFit="1"/>
    </xf>
    <xf numFmtId="0" fontId="17" fillId="2" borderId="0" xfId="0" applyFont="1" applyFill="1" applyBorder="1" applyAlignment="1">
      <alignment horizontal="center" vertical="center" wrapText="1"/>
    </xf>
    <xf numFmtId="177" fontId="53" fillId="2" borderId="0" xfId="0" applyNumberFormat="1" applyFont="1" applyFill="1" applyBorder="1" applyAlignment="1">
      <alignment horizontal="center" vertical="center" wrapText="1" shrinkToFit="1"/>
    </xf>
    <xf numFmtId="0" fontId="43" fillId="2" borderId="0" xfId="0" applyNumberFormat="1" applyFont="1" applyFill="1" applyBorder="1" applyAlignment="1">
      <alignment horizontal="center" vertical="center" wrapText="1"/>
    </xf>
    <xf numFmtId="0" fontId="43"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59" fillId="2" borderId="0" xfId="0" applyFont="1" applyFill="1" applyBorder="1" applyAlignment="1">
      <alignment horizontal="center" vertical="center" wrapText="1"/>
    </xf>
    <xf numFmtId="0" fontId="17" fillId="2" borderId="0" xfId="0" applyFont="1" applyFill="1" applyBorder="1" applyAlignment="1">
      <alignment vertical="center" wrapText="1"/>
    </xf>
    <xf numFmtId="180" fontId="53" fillId="2" borderId="0" xfId="0" applyNumberFormat="1" applyFont="1" applyFill="1" applyBorder="1" applyAlignment="1">
      <alignment horizontal="center" vertical="center" wrapText="1"/>
    </xf>
    <xf numFmtId="0" fontId="53" fillId="2" borderId="0" xfId="0" applyFont="1" applyFill="1" applyBorder="1" applyAlignment="1" applyProtection="1">
      <alignment horizontal="center" vertical="center" wrapText="1"/>
    </xf>
    <xf numFmtId="180" fontId="53" fillId="2" borderId="0" xfId="0" applyNumberFormat="1" applyFont="1" applyFill="1" applyBorder="1" applyAlignment="1" applyProtection="1">
      <alignment horizontal="center" vertical="center" wrapText="1"/>
    </xf>
    <xf numFmtId="0" fontId="43" fillId="2" borderId="0" xfId="0" applyFont="1" applyFill="1" applyBorder="1" applyAlignment="1">
      <alignment horizontal="center" vertical="center" wrapText="1" shrinkToFit="1"/>
    </xf>
    <xf numFmtId="183" fontId="11" fillId="2"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183" fontId="59" fillId="2" borderId="0" xfId="0" applyNumberFormat="1" applyFont="1" applyFill="1" applyBorder="1" applyAlignment="1">
      <alignment horizontal="center" vertical="center" wrapText="1"/>
    </xf>
    <xf numFmtId="0" fontId="60" fillId="2" borderId="0" xfId="0" applyFont="1" applyFill="1" applyBorder="1" applyAlignment="1">
      <alignment horizontal="center" vertical="center" wrapText="1"/>
    </xf>
    <xf numFmtId="181" fontId="17" fillId="2" borderId="0" xfId="0" applyNumberFormat="1" applyFont="1" applyFill="1" applyBorder="1" applyAlignment="1">
      <alignment horizontal="center" vertical="center" wrapText="1" shrinkToFit="1"/>
    </xf>
    <xf numFmtId="0" fontId="17" fillId="2" borderId="0" xfId="0" applyFont="1" applyFill="1" applyBorder="1" applyAlignment="1">
      <alignment vertical="center" wrapText="1" shrinkToFit="1"/>
    </xf>
    <xf numFmtId="177" fontId="58" fillId="2" borderId="0" xfId="0" applyNumberFormat="1" applyFont="1" applyFill="1" applyBorder="1" applyAlignment="1">
      <alignment horizontal="center" vertical="center" wrapText="1"/>
    </xf>
    <xf numFmtId="0" fontId="53" fillId="2" borderId="0" xfId="0" applyNumberFormat="1" applyFont="1" applyFill="1" applyBorder="1" applyAlignment="1" applyProtection="1">
      <alignment horizontal="center" vertical="center" wrapText="1"/>
    </xf>
    <xf numFmtId="0" fontId="53" fillId="2" borderId="0" xfId="53" applyFont="1" applyFill="1" applyBorder="1" applyAlignment="1">
      <alignment horizontal="center" vertical="center" wrapText="1"/>
    </xf>
    <xf numFmtId="191" fontId="53" fillId="2" borderId="0" xfId="53" applyNumberFormat="1" applyFont="1" applyFill="1" applyBorder="1" applyAlignment="1">
      <alignment horizontal="center" vertical="center" wrapText="1"/>
    </xf>
    <xf numFmtId="177" fontId="53" fillId="2" borderId="0" xfId="0" applyNumberFormat="1" applyFont="1" applyFill="1" applyBorder="1" applyAlignment="1">
      <alignment horizontal="center" vertical="center" wrapText="1"/>
    </xf>
    <xf numFmtId="183" fontId="17" fillId="2" borderId="0" xfId="0" applyNumberFormat="1" applyFont="1" applyFill="1" applyBorder="1" applyAlignment="1">
      <alignment horizontal="center" vertical="center" wrapText="1" shrinkToFit="1"/>
    </xf>
    <xf numFmtId="0" fontId="17" fillId="2" borderId="0" xfId="0" applyFont="1" applyFill="1" applyBorder="1" applyAlignment="1">
      <alignment horizontal="center" vertical="center" wrapText="1" shrinkToFit="1"/>
    </xf>
    <xf numFmtId="183" fontId="53" fillId="2" borderId="0" xfId="53" applyNumberFormat="1" applyFont="1" applyFill="1" applyBorder="1" applyAlignment="1">
      <alignment horizontal="center" vertical="center" wrapText="1" shrinkToFit="1"/>
    </xf>
    <xf numFmtId="181" fontId="53" fillId="2" borderId="0" xfId="0" applyNumberFormat="1" applyFont="1" applyFill="1" applyBorder="1" applyAlignment="1">
      <alignment horizontal="center" vertical="center" wrapText="1" shrinkToFit="1"/>
    </xf>
    <xf numFmtId="0" fontId="59" fillId="2" borderId="0" xfId="53" applyFont="1" applyFill="1" applyBorder="1" applyAlignment="1">
      <alignment horizontal="center" vertical="center" wrapText="1"/>
    </xf>
    <xf numFmtId="192" fontId="59" fillId="2" borderId="0" xfId="0" applyNumberFormat="1" applyFont="1" applyFill="1" applyBorder="1" applyAlignment="1">
      <alignment horizontal="center" vertical="center" wrapText="1"/>
    </xf>
    <xf numFmtId="193" fontId="53"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49" fontId="43" fillId="2" borderId="0" xfId="0" applyNumberFormat="1" applyFont="1" applyFill="1" applyBorder="1" applyAlignment="1">
      <alignment horizontal="center" vertical="center" wrapText="1"/>
    </xf>
    <xf numFmtId="49" fontId="43" fillId="2" borderId="0" xfId="9" applyNumberFormat="1" applyFont="1" applyFill="1" applyBorder="1" applyAlignment="1">
      <alignment horizontal="center" vertical="center" wrapText="1"/>
    </xf>
    <xf numFmtId="183" fontId="59" fillId="2" borderId="0" xfId="53" applyNumberFormat="1" applyFont="1" applyFill="1" applyBorder="1" applyAlignment="1">
      <alignment horizontal="center" vertical="center" wrapText="1"/>
    </xf>
    <xf numFmtId="177" fontId="59" fillId="2" borderId="0" xfId="0" applyNumberFormat="1" applyFont="1" applyFill="1" applyBorder="1" applyAlignment="1">
      <alignment horizontal="center" vertical="center" wrapText="1"/>
    </xf>
    <xf numFmtId="0" fontId="61" fillId="2" borderId="0" xfId="0" applyFont="1" applyFill="1" applyBorder="1" applyAlignment="1">
      <alignment horizontal="center" vertical="center" wrapText="1"/>
    </xf>
    <xf numFmtId="190" fontId="59"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shrinkToFit="1"/>
    </xf>
    <xf numFmtId="0" fontId="43" fillId="2" borderId="0" xfId="0" applyNumberFormat="1" applyFont="1" applyFill="1" applyBorder="1" applyAlignment="1">
      <alignment horizontal="center" vertical="center" wrapText="1" shrinkToFit="1"/>
    </xf>
    <xf numFmtId="186" fontId="43" fillId="2" borderId="0" xfId="0" applyNumberFormat="1" applyFont="1" applyFill="1" applyBorder="1" applyAlignment="1">
      <alignment horizontal="center" vertical="center" wrapText="1"/>
    </xf>
    <xf numFmtId="177" fontId="43" fillId="2" borderId="0" xfId="9" applyNumberFormat="1" applyFont="1" applyFill="1" applyBorder="1" applyAlignment="1">
      <alignment horizontal="center" vertical="center" wrapText="1"/>
    </xf>
    <xf numFmtId="177" fontId="15" fillId="2" borderId="0" xfId="9" applyNumberFormat="1" applyFont="1" applyFill="1" applyBorder="1" applyAlignment="1">
      <alignment horizontal="center" vertical="center" wrapText="1"/>
    </xf>
    <xf numFmtId="0" fontId="58" fillId="2" borderId="0" xfId="0" applyFont="1" applyFill="1" applyBorder="1" applyAlignment="1">
      <alignment horizontal="justify" vertical="center" wrapText="1"/>
    </xf>
    <xf numFmtId="181" fontId="43" fillId="2" borderId="0" xfId="0" applyNumberFormat="1" applyFont="1" applyFill="1" applyBorder="1" applyAlignment="1">
      <alignment horizontal="center" vertical="center" wrapText="1"/>
    </xf>
    <xf numFmtId="181" fontId="43" fillId="2" borderId="0" xfId="9" applyNumberFormat="1" applyFont="1" applyFill="1" applyBorder="1" applyAlignment="1">
      <alignment horizontal="center" vertical="center" wrapText="1"/>
    </xf>
    <xf numFmtId="181" fontId="43" fillId="2" borderId="0" xfId="9" applyNumberFormat="1" applyFont="1" applyFill="1" applyBorder="1" applyAlignment="1">
      <alignment horizontal="center" vertical="center" wrapText="1" shrinkToFit="1"/>
    </xf>
    <xf numFmtId="177" fontId="43" fillId="2" borderId="0" xfId="9" applyNumberFormat="1" applyFont="1" applyFill="1" applyBorder="1" applyAlignment="1">
      <alignment horizontal="center" vertical="center" wrapText="1" shrinkToFit="1"/>
    </xf>
    <xf numFmtId="177" fontId="15" fillId="2" borderId="0" xfId="9" applyNumberFormat="1" applyFont="1" applyFill="1" applyBorder="1" applyAlignment="1">
      <alignment horizontal="center" vertical="center" wrapText="1" shrinkToFit="1"/>
    </xf>
    <xf numFmtId="0" fontId="59"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wrapText="1"/>
    </xf>
    <xf numFmtId="0" fontId="62" fillId="2" borderId="0" xfId="0" applyFont="1" applyFill="1" applyBorder="1" applyAlignment="1">
      <alignment horizontal="left" vertical="center" wrapText="1"/>
    </xf>
    <xf numFmtId="49" fontId="43" fillId="2" borderId="0" xfId="0" applyNumberFormat="1" applyFont="1" applyFill="1" applyBorder="1" applyAlignment="1">
      <alignment horizontal="center" vertical="center" wrapText="1" shrinkToFit="1"/>
    </xf>
    <xf numFmtId="0" fontId="63" fillId="2" borderId="0" xfId="0" applyFont="1" applyFill="1" applyBorder="1" applyAlignment="1">
      <alignment horizontal="left" vertical="center" wrapText="1"/>
    </xf>
    <xf numFmtId="0" fontId="64" fillId="2" borderId="0" xfId="0" applyFont="1" applyFill="1" applyBorder="1" applyAlignment="1">
      <alignment horizontal="center" vertical="center" wrapText="1"/>
    </xf>
    <xf numFmtId="49" fontId="64" fillId="2" borderId="0" xfId="0" applyNumberFormat="1" applyFont="1" applyFill="1" applyBorder="1" applyAlignment="1">
      <alignment horizontal="center" vertical="center" wrapText="1" shrinkToFit="1"/>
    </xf>
    <xf numFmtId="182" fontId="43" fillId="2" borderId="0" xfId="50" applyNumberFormat="1" applyFont="1" applyFill="1" applyBorder="1" applyAlignment="1" applyProtection="1">
      <alignment horizontal="center" vertical="center" wrapText="1" shrinkToFit="1"/>
    </xf>
    <xf numFmtId="49" fontId="43" fillId="2" borderId="0" xfId="9" applyNumberFormat="1" applyFont="1" applyFill="1" applyBorder="1" applyAlignment="1">
      <alignment horizontal="center" vertical="center" wrapText="1" shrinkToFit="1"/>
    </xf>
    <xf numFmtId="57" fontId="43" fillId="2" borderId="0" xfId="0" applyNumberFormat="1" applyFont="1" applyFill="1" applyBorder="1" applyAlignment="1">
      <alignment horizontal="center" vertical="center" wrapText="1" shrinkToFit="1"/>
    </xf>
    <xf numFmtId="177" fontId="43" fillId="2" borderId="0" xfId="0" applyNumberFormat="1" applyFont="1" applyFill="1" applyBorder="1" applyAlignment="1">
      <alignment horizontal="center" vertical="center" wrapText="1" shrinkToFit="1"/>
    </xf>
    <xf numFmtId="177" fontId="64" fillId="2" borderId="0" xfId="0" applyNumberFormat="1" applyFont="1" applyFill="1" applyBorder="1" applyAlignment="1">
      <alignment horizontal="center" vertical="center" wrapText="1" shrinkToFit="1"/>
    </xf>
    <xf numFmtId="182" fontId="64" fillId="2" borderId="0" xfId="50" applyNumberFormat="1" applyFont="1" applyFill="1" applyBorder="1" applyAlignment="1" applyProtection="1">
      <alignment horizontal="center" vertical="center" wrapText="1" shrinkToFit="1"/>
    </xf>
    <xf numFmtId="0" fontId="64" fillId="2" borderId="0" xfId="0" applyNumberFormat="1" applyFont="1" applyFill="1" applyBorder="1" applyAlignment="1">
      <alignment horizontal="center" vertical="center" wrapText="1" shrinkToFit="1"/>
    </xf>
  </cellXfs>
  <cellStyles count="61">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样式 1" xfId="53"/>
    <cellStyle name="常规_10安保" xfId="54"/>
    <cellStyle name="常规 2" xfId="55"/>
    <cellStyle name="常规 11 2" xfId="56"/>
    <cellStyle name="常规 5" xfId="57"/>
    <cellStyle name="常规 20" xfId="58"/>
    <cellStyle name="常规 3" xfId="59"/>
    <cellStyle name="常规 4" xfId="6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310"/>
  <sheetViews>
    <sheetView tabSelected="1" zoomScale="115" zoomScaleNormal="115" topLeftCell="B1" workbookViewId="0">
      <pane ySplit="3" topLeftCell="A837" activePane="bottomLeft" state="frozen"/>
      <selection/>
      <selection pane="bottomLeft" activeCell="T1" sqref="T$1:T$1048576"/>
    </sheetView>
  </sheetViews>
  <sheetFormatPr defaultColWidth="9" defaultRowHeight="13.5"/>
  <cols>
    <col min="1" max="1" width="6.66666666666667" style="102" customWidth="1"/>
    <col min="2" max="2" width="13.0833333333333" style="102" customWidth="1"/>
    <col min="3" max="3" width="7.44166666666667" style="102" customWidth="1"/>
    <col min="4" max="4" width="6" style="102" customWidth="1"/>
    <col min="5" max="5" width="18.0333333333333" style="102" customWidth="1"/>
    <col min="6" max="6" width="7.5" style="102" customWidth="1"/>
    <col min="7" max="7" width="7.21666666666667" style="102" customWidth="1"/>
    <col min="8" max="8" width="14.4416666666667" style="103" customWidth="1"/>
    <col min="9" max="9" width="10.4166666666667" style="104" customWidth="1"/>
    <col min="10" max="10" width="7.775" style="102" customWidth="1"/>
    <col min="11" max="11" width="10.4166666666667" style="105" customWidth="1"/>
    <col min="12" max="12" width="16.8" style="102" customWidth="1"/>
    <col min="13" max="13" width="6.4" style="105" customWidth="1"/>
    <col min="14" max="14" width="6.23333333333333" style="105" customWidth="1"/>
    <col min="15" max="15" width="11.9916666666667" style="102" customWidth="1"/>
    <col min="16" max="16" width="8.125" style="102" customWidth="1"/>
    <col min="17" max="17" width="8.05" style="102" customWidth="1"/>
    <col min="18" max="18" width="11.75" style="102" customWidth="1"/>
    <col min="19" max="19" width="12.5" style="102" customWidth="1"/>
    <col min="20" max="16384" width="9" style="3"/>
  </cols>
  <sheetData>
    <row r="1" ht="40" customHeight="1" spans="1:19">
      <c r="A1" s="106" t="s">
        <v>0</v>
      </c>
      <c r="B1" s="106"/>
      <c r="C1" s="106"/>
      <c r="D1" s="106"/>
      <c r="E1" s="106"/>
      <c r="F1" s="106"/>
      <c r="G1" s="106"/>
      <c r="H1" s="106"/>
      <c r="I1" s="106"/>
      <c r="J1" s="106"/>
      <c r="K1" s="106"/>
      <c r="L1" s="106"/>
      <c r="M1" s="106"/>
      <c r="N1" s="106"/>
      <c r="O1" s="106"/>
      <c r="P1" s="106"/>
      <c r="Q1" s="106"/>
      <c r="R1" s="106"/>
      <c r="S1" s="106"/>
    </row>
    <row r="2" spans="1:19">
      <c r="A2" s="107" t="s">
        <v>1</v>
      </c>
      <c r="B2" s="107" t="s">
        <v>2</v>
      </c>
      <c r="C2" s="107" t="s">
        <v>3</v>
      </c>
      <c r="D2" s="107" t="s">
        <v>4</v>
      </c>
      <c r="E2" s="107" t="s">
        <v>5</v>
      </c>
      <c r="F2" s="107" t="s">
        <v>6</v>
      </c>
      <c r="G2" s="107" t="s">
        <v>7</v>
      </c>
      <c r="H2" s="108" t="s">
        <v>8</v>
      </c>
      <c r="I2" s="155" t="s">
        <v>9</v>
      </c>
      <c r="J2" s="107" t="s">
        <v>10</v>
      </c>
      <c r="K2" s="107"/>
      <c r="L2" s="107" t="s">
        <v>11</v>
      </c>
      <c r="M2" s="156" t="s">
        <v>12</v>
      </c>
      <c r="N2" s="156"/>
      <c r="O2" s="107" t="s">
        <v>13</v>
      </c>
      <c r="P2" s="107" t="s">
        <v>14</v>
      </c>
      <c r="Q2" s="107"/>
      <c r="R2" s="107" t="s">
        <v>15</v>
      </c>
      <c r="S2" s="107"/>
    </row>
    <row r="3" ht="68" customHeight="1" spans="1:19">
      <c r="A3" s="107"/>
      <c r="B3" s="107"/>
      <c r="C3" s="107"/>
      <c r="D3" s="107"/>
      <c r="E3" s="107"/>
      <c r="F3" s="107"/>
      <c r="G3" s="107"/>
      <c r="H3" s="108"/>
      <c r="I3" s="155"/>
      <c r="J3" s="107" t="s">
        <v>16</v>
      </c>
      <c r="K3" s="107" t="s">
        <v>17</v>
      </c>
      <c r="L3" s="107"/>
      <c r="M3" s="156" t="s">
        <v>18</v>
      </c>
      <c r="N3" s="156" t="s">
        <v>19</v>
      </c>
      <c r="O3" s="107"/>
      <c r="P3" s="107" t="s">
        <v>20</v>
      </c>
      <c r="Q3" s="107" t="s">
        <v>21</v>
      </c>
      <c r="R3" s="107" t="s">
        <v>22</v>
      </c>
      <c r="S3" s="107" t="s">
        <v>23</v>
      </c>
    </row>
    <row r="4" s="3" customFormat="1" ht="31" customHeight="1" spans="1:19">
      <c r="A4" s="107"/>
      <c r="B4" s="109" t="s">
        <v>24</v>
      </c>
      <c r="C4" s="107"/>
      <c r="D4" s="107"/>
      <c r="E4" s="107"/>
      <c r="F4" s="107"/>
      <c r="G4" s="107"/>
      <c r="H4" s="108"/>
      <c r="I4" s="19">
        <f>I5+I52+I816+I819+I824+I830+I844</f>
        <v>48276.4241</v>
      </c>
      <c r="J4" s="107"/>
      <c r="K4" s="19">
        <v>48276.42</v>
      </c>
      <c r="L4" s="107"/>
      <c r="M4" s="156"/>
      <c r="N4" s="156"/>
      <c r="O4" s="107"/>
      <c r="P4" s="107"/>
      <c r="Q4" s="107"/>
      <c r="R4" s="107"/>
      <c r="S4" s="107"/>
    </row>
    <row r="5" s="85" customFormat="1" ht="28" customHeight="1" spans="1:19">
      <c r="A5" s="110" t="s">
        <v>25</v>
      </c>
      <c r="B5" s="109" t="s">
        <v>26</v>
      </c>
      <c r="C5" s="109"/>
      <c r="D5" s="109"/>
      <c r="E5" s="109"/>
      <c r="F5" s="109"/>
      <c r="G5" s="109"/>
      <c r="H5" s="111"/>
      <c r="I5" s="157">
        <f>I6+I7+I8+I9+I10+I11+I12+I15+I18+I21+I22+I23+I24+I25+I26+I36+I50+I51</f>
        <v>12424</v>
      </c>
      <c r="J5" s="158"/>
      <c r="K5" s="157">
        <f>K6+K7+K8+K9+K10+K11+K12+K15+K18+K21+K22+K23+K24+K25+K26+K36+K50+K51</f>
        <v>12424</v>
      </c>
      <c r="L5" s="109"/>
      <c r="M5" s="159"/>
      <c r="N5" s="159"/>
      <c r="O5" s="109"/>
      <c r="P5" s="109"/>
      <c r="Q5" s="109"/>
      <c r="R5" s="109"/>
      <c r="S5" s="109"/>
    </row>
    <row r="6" s="86" customFormat="1" ht="36" customHeight="1" spans="1:19">
      <c r="A6" s="21">
        <v>1</v>
      </c>
      <c r="B6" s="112" t="s">
        <v>27</v>
      </c>
      <c r="C6" s="21" t="s">
        <v>28</v>
      </c>
      <c r="D6" s="21" t="s">
        <v>29</v>
      </c>
      <c r="E6" s="23" t="s">
        <v>30</v>
      </c>
      <c r="F6" s="21" t="s">
        <v>31</v>
      </c>
      <c r="G6" s="21" t="s">
        <v>31</v>
      </c>
      <c r="H6" s="113" t="s">
        <v>32</v>
      </c>
      <c r="I6" s="24">
        <v>700</v>
      </c>
      <c r="J6" s="30" t="s">
        <v>33</v>
      </c>
      <c r="K6" s="24">
        <v>700</v>
      </c>
      <c r="L6" s="21" t="s">
        <v>34</v>
      </c>
      <c r="M6" s="25">
        <v>1210</v>
      </c>
      <c r="N6" s="25">
        <v>3822</v>
      </c>
      <c r="O6" s="21" t="s">
        <v>35</v>
      </c>
      <c r="P6" s="26">
        <v>2021.03</v>
      </c>
      <c r="Q6" s="26">
        <v>2021.12</v>
      </c>
      <c r="R6" s="194" t="s">
        <v>36</v>
      </c>
      <c r="S6" s="21" t="s">
        <v>37</v>
      </c>
    </row>
    <row r="7" s="87" customFormat="1" ht="37" customHeight="1" spans="1:19">
      <c r="A7" s="21">
        <v>2</v>
      </c>
      <c r="B7" s="112" t="s">
        <v>38</v>
      </c>
      <c r="C7" s="21" t="s">
        <v>28</v>
      </c>
      <c r="D7" s="21" t="s">
        <v>29</v>
      </c>
      <c r="E7" s="23" t="s">
        <v>39</v>
      </c>
      <c r="F7" s="21" t="s">
        <v>31</v>
      </c>
      <c r="G7" s="21" t="s">
        <v>31</v>
      </c>
      <c r="H7" s="113" t="s">
        <v>32</v>
      </c>
      <c r="I7" s="24">
        <v>450</v>
      </c>
      <c r="J7" s="30" t="s">
        <v>33</v>
      </c>
      <c r="K7" s="24">
        <v>450</v>
      </c>
      <c r="L7" s="21" t="s">
        <v>34</v>
      </c>
      <c r="M7" s="21">
        <v>13288</v>
      </c>
      <c r="N7" s="21">
        <v>45879</v>
      </c>
      <c r="O7" s="21" t="s">
        <v>35</v>
      </c>
      <c r="P7" s="26">
        <v>2021.03</v>
      </c>
      <c r="Q7" s="26">
        <v>2021.12</v>
      </c>
      <c r="R7" s="194" t="s">
        <v>36</v>
      </c>
      <c r="S7" s="194" t="s">
        <v>40</v>
      </c>
    </row>
    <row r="8" s="87" customFormat="1" ht="40" customHeight="1" spans="1:19">
      <c r="A8" s="21">
        <v>3</v>
      </c>
      <c r="B8" s="112" t="s">
        <v>41</v>
      </c>
      <c r="C8" s="21" t="s">
        <v>28</v>
      </c>
      <c r="D8" s="21" t="s">
        <v>29</v>
      </c>
      <c r="E8" s="23" t="s">
        <v>42</v>
      </c>
      <c r="F8" s="21" t="s">
        <v>31</v>
      </c>
      <c r="G8" s="21" t="s">
        <v>31</v>
      </c>
      <c r="H8" s="113" t="s">
        <v>32</v>
      </c>
      <c r="I8" s="24">
        <v>510</v>
      </c>
      <c r="J8" s="30" t="s">
        <v>33</v>
      </c>
      <c r="K8" s="24">
        <v>510</v>
      </c>
      <c r="L8" s="21" t="s">
        <v>34</v>
      </c>
      <c r="M8" s="21">
        <v>13288</v>
      </c>
      <c r="N8" s="21">
        <v>45879</v>
      </c>
      <c r="O8" s="21" t="s">
        <v>35</v>
      </c>
      <c r="P8" s="26">
        <v>2021.03</v>
      </c>
      <c r="Q8" s="26">
        <v>2021.12</v>
      </c>
      <c r="R8" s="194" t="s">
        <v>43</v>
      </c>
      <c r="S8" s="194" t="s">
        <v>44</v>
      </c>
    </row>
    <row r="9" s="87" customFormat="1" ht="41" customHeight="1" spans="1:19">
      <c r="A9" s="21">
        <v>4</v>
      </c>
      <c r="B9" s="112" t="s">
        <v>45</v>
      </c>
      <c r="C9" s="21" t="s">
        <v>28</v>
      </c>
      <c r="D9" s="21" t="s">
        <v>29</v>
      </c>
      <c r="E9" s="23" t="s">
        <v>46</v>
      </c>
      <c r="F9" s="21" t="s">
        <v>31</v>
      </c>
      <c r="G9" s="21" t="s">
        <v>31</v>
      </c>
      <c r="H9" s="21" t="s">
        <v>32</v>
      </c>
      <c r="I9" s="24">
        <v>120</v>
      </c>
      <c r="J9" s="30" t="s">
        <v>33</v>
      </c>
      <c r="K9" s="24">
        <v>120</v>
      </c>
      <c r="L9" s="21" t="s">
        <v>34</v>
      </c>
      <c r="M9" s="21">
        <v>13288</v>
      </c>
      <c r="N9" s="21">
        <v>45879</v>
      </c>
      <c r="O9" s="21" t="s">
        <v>35</v>
      </c>
      <c r="P9" s="26">
        <v>2021.03</v>
      </c>
      <c r="Q9" s="26">
        <v>2021.12</v>
      </c>
      <c r="R9" s="194" t="s">
        <v>44</v>
      </c>
      <c r="S9" s="194" t="s">
        <v>44</v>
      </c>
    </row>
    <row r="10" s="87" customFormat="1" ht="30" customHeight="1" spans="1:19">
      <c r="A10" s="21">
        <v>5</v>
      </c>
      <c r="B10" s="112" t="s">
        <v>47</v>
      </c>
      <c r="C10" s="21" t="s">
        <v>28</v>
      </c>
      <c r="D10" s="21" t="s">
        <v>29</v>
      </c>
      <c r="E10" s="23" t="s">
        <v>48</v>
      </c>
      <c r="F10" s="21" t="s">
        <v>31</v>
      </c>
      <c r="G10" s="21" t="s">
        <v>31</v>
      </c>
      <c r="H10" s="21" t="s">
        <v>32</v>
      </c>
      <c r="I10" s="24">
        <v>400</v>
      </c>
      <c r="J10" s="30" t="s">
        <v>33</v>
      </c>
      <c r="K10" s="24">
        <v>400</v>
      </c>
      <c r="L10" s="31" t="s">
        <v>49</v>
      </c>
      <c r="M10" s="21">
        <v>13288</v>
      </c>
      <c r="N10" s="21">
        <v>45879</v>
      </c>
      <c r="O10" s="21" t="s">
        <v>50</v>
      </c>
      <c r="P10" s="26">
        <v>2021.03</v>
      </c>
      <c r="Q10" s="26">
        <v>2021.12</v>
      </c>
      <c r="R10" s="21" t="s">
        <v>51</v>
      </c>
      <c r="S10" s="21" t="s">
        <v>51</v>
      </c>
    </row>
    <row r="11" s="87" customFormat="1" ht="30" customHeight="1" spans="1:19">
      <c r="A11" s="21">
        <v>6</v>
      </c>
      <c r="B11" s="114" t="s">
        <v>52</v>
      </c>
      <c r="C11" s="21" t="s">
        <v>28</v>
      </c>
      <c r="D11" s="21" t="s">
        <v>29</v>
      </c>
      <c r="E11" s="27" t="s">
        <v>52</v>
      </c>
      <c r="F11" s="21" t="s">
        <v>53</v>
      </c>
      <c r="G11" s="21" t="s">
        <v>53</v>
      </c>
      <c r="H11" s="80" t="s">
        <v>32</v>
      </c>
      <c r="I11" s="28">
        <v>500</v>
      </c>
      <c r="J11" s="160" t="s">
        <v>33</v>
      </c>
      <c r="K11" s="28">
        <v>500</v>
      </c>
      <c r="L11" s="80" t="s">
        <v>54</v>
      </c>
      <c r="M11" s="21">
        <v>13288</v>
      </c>
      <c r="N11" s="21">
        <v>45879</v>
      </c>
      <c r="O11" s="21" t="s">
        <v>50</v>
      </c>
      <c r="P11" s="28">
        <v>2021.03</v>
      </c>
      <c r="Q11" s="28">
        <v>2021.12</v>
      </c>
      <c r="R11" s="21" t="s">
        <v>55</v>
      </c>
      <c r="S11" s="21" t="s">
        <v>55</v>
      </c>
    </row>
    <row r="12" s="87" customFormat="1" ht="30" customHeight="1" spans="1:19">
      <c r="A12" s="21">
        <v>7</v>
      </c>
      <c r="B12" s="114" t="s">
        <v>56</v>
      </c>
      <c r="C12" s="21"/>
      <c r="D12" s="21"/>
      <c r="E12" s="27"/>
      <c r="F12" s="21"/>
      <c r="G12" s="21"/>
      <c r="H12" s="80"/>
      <c r="I12" s="161">
        <v>330</v>
      </c>
      <c r="J12" s="162"/>
      <c r="K12" s="161">
        <v>330</v>
      </c>
      <c r="L12" s="80"/>
      <c r="M12" s="21"/>
      <c r="N12" s="21"/>
      <c r="O12" s="21"/>
      <c r="P12" s="28"/>
      <c r="Q12" s="28"/>
      <c r="R12" s="31"/>
      <c r="S12" s="31"/>
    </row>
    <row r="13" s="87" customFormat="1" ht="30" customHeight="1" spans="1:19">
      <c r="A13" s="21"/>
      <c r="B13" s="27" t="s">
        <v>56</v>
      </c>
      <c r="C13" s="21" t="s">
        <v>28</v>
      </c>
      <c r="D13" s="21" t="s">
        <v>29</v>
      </c>
      <c r="E13" s="27" t="s">
        <v>57</v>
      </c>
      <c r="F13" s="21" t="s">
        <v>53</v>
      </c>
      <c r="G13" s="21" t="s">
        <v>53</v>
      </c>
      <c r="H13" s="80" t="s">
        <v>32</v>
      </c>
      <c r="I13" s="28">
        <v>200</v>
      </c>
      <c r="J13" s="160" t="s">
        <v>33</v>
      </c>
      <c r="K13" s="28">
        <v>200</v>
      </c>
      <c r="L13" s="80" t="s">
        <v>58</v>
      </c>
      <c r="M13" s="21">
        <v>1523</v>
      </c>
      <c r="N13" s="21">
        <v>17431</v>
      </c>
      <c r="O13" s="21" t="s">
        <v>50</v>
      </c>
      <c r="P13" s="28">
        <v>2021.03</v>
      </c>
      <c r="Q13" s="28">
        <v>2021.12</v>
      </c>
      <c r="R13" s="31" t="s">
        <v>59</v>
      </c>
      <c r="S13" s="31" t="s">
        <v>59</v>
      </c>
    </row>
    <row r="14" s="87" customFormat="1" ht="30" customHeight="1" spans="1:19">
      <c r="A14" s="21"/>
      <c r="B14" s="27" t="s">
        <v>56</v>
      </c>
      <c r="C14" s="21" t="s">
        <v>28</v>
      </c>
      <c r="D14" s="21" t="s">
        <v>29</v>
      </c>
      <c r="E14" s="22" t="s">
        <v>60</v>
      </c>
      <c r="F14" s="21" t="s">
        <v>53</v>
      </c>
      <c r="G14" s="21" t="s">
        <v>53</v>
      </c>
      <c r="H14" s="21" t="s">
        <v>61</v>
      </c>
      <c r="I14" s="28">
        <v>130</v>
      </c>
      <c r="J14" s="160" t="s">
        <v>33</v>
      </c>
      <c r="K14" s="28">
        <v>130</v>
      </c>
      <c r="L14" s="31" t="s">
        <v>62</v>
      </c>
      <c r="M14" s="21">
        <v>1523</v>
      </c>
      <c r="N14" s="21">
        <v>17431</v>
      </c>
      <c r="O14" s="21" t="s">
        <v>50</v>
      </c>
      <c r="P14" s="28">
        <v>2021.03</v>
      </c>
      <c r="Q14" s="28">
        <v>2021.12</v>
      </c>
      <c r="R14" s="31" t="s">
        <v>59</v>
      </c>
      <c r="S14" s="31" t="s">
        <v>59</v>
      </c>
    </row>
    <row r="15" s="87" customFormat="1" ht="30" customHeight="1" spans="1:19">
      <c r="A15" s="115">
        <v>8</v>
      </c>
      <c r="B15" s="116" t="s">
        <v>63</v>
      </c>
      <c r="C15" s="117"/>
      <c r="D15" s="117"/>
      <c r="E15" s="117"/>
      <c r="F15" s="117"/>
      <c r="G15" s="117"/>
      <c r="H15" s="118"/>
      <c r="I15" s="163">
        <v>400</v>
      </c>
      <c r="J15" s="117"/>
      <c r="K15" s="117">
        <v>400</v>
      </c>
      <c r="L15" s="117"/>
      <c r="M15" s="164"/>
      <c r="N15" s="164"/>
      <c r="O15" s="117"/>
      <c r="P15" s="117"/>
      <c r="Q15" s="117"/>
      <c r="R15" s="117"/>
      <c r="S15" s="117"/>
    </row>
    <row r="16" s="88" customFormat="1" ht="40" customHeight="1" spans="1:19">
      <c r="A16" s="21"/>
      <c r="B16" s="21" t="s">
        <v>64</v>
      </c>
      <c r="C16" s="21" t="s">
        <v>65</v>
      </c>
      <c r="D16" s="21" t="s">
        <v>29</v>
      </c>
      <c r="E16" s="21" t="s">
        <v>66</v>
      </c>
      <c r="F16" s="21" t="s">
        <v>53</v>
      </c>
      <c r="G16" s="21" t="s">
        <v>53</v>
      </c>
      <c r="H16" s="80" t="s">
        <v>32</v>
      </c>
      <c r="I16" s="165">
        <v>200</v>
      </c>
      <c r="J16" s="160" t="s">
        <v>33</v>
      </c>
      <c r="K16" s="165">
        <v>200</v>
      </c>
      <c r="L16" s="21" t="s">
        <v>67</v>
      </c>
      <c r="M16" s="21">
        <v>128</v>
      </c>
      <c r="N16" s="21">
        <v>425</v>
      </c>
      <c r="O16" s="21" t="s">
        <v>35</v>
      </c>
      <c r="P16" s="28">
        <v>2021.12</v>
      </c>
      <c r="Q16" s="28">
        <v>2022.12</v>
      </c>
      <c r="R16" s="21" t="s">
        <v>51</v>
      </c>
      <c r="S16" s="21" t="s">
        <v>51</v>
      </c>
    </row>
    <row r="17" s="88" customFormat="1" ht="40" customHeight="1" spans="1:19">
      <c r="A17" s="21"/>
      <c r="B17" s="21" t="s">
        <v>68</v>
      </c>
      <c r="C17" s="21" t="s">
        <v>65</v>
      </c>
      <c r="D17" s="21" t="s">
        <v>29</v>
      </c>
      <c r="E17" s="21" t="s">
        <v>69</v>
      </c>
      <c r="F17" s="21" t="s">
        <v>53</v>
      </c>
      <c r="G17" s="21" t="s">
        <v>53</v>
      </c>
      <c r="H17" s="80" t="s">
        <v>32</v>
      </c>
      <c r="I17" s="165">
        <v>200</v>
      </c>
      <c r="J17" s="160" t="s">
        <v>33</v>
      </c>
      <c r="K17" s="165">
        <v>200</v>
      </c>
      <c r="L17" s="21" t="s">
        <v>67</v>
      </c>
      <c r="M17" s="21">
        <v>250</v>
      </c>
      <c r="N17" s="21">
        <v>878</v>
      </c>
      <c r="O17" s="21" t="s">
        <v>35</v>
      </c>
      <c r="P17" s="28">
        <v>2021.12</v>
      </c>
      <c r="Q17" s="28">
        <v>2022.12</v>
      </c>
      <c r="R17" s="21" t="s">
        <v>51</v>
      </c>
      <c r="S17" s="21" t="s">
        <v>51</v>
      </c>
    </row>
    <row r="18" s="87" customFormat="1" ht="30" customHeight="1" spans="1:19">
      <c r="A18" s="37">
        <v>9</v>
      </c>
      <c r="B18" s="119" t="s">
        <v>70</v>
      </c>
      <c r="C18" s="37"/>
      <c r="D18" s="37"/>
      <c r="E18" s="120"/>
      <c r="F18" s="37"/>
      <c r="G18" s="37"/>
      <c r="H18" s="121"/>
      <c r="I18" s="166">
        <v>130</v>
      </c>
      <c r="J18" s="167"/>
      <c r="K18" s="166">
        <v>130</v>
      </c>
      <c r="L18" s="120"/>
      <c r="M18" s="37"/>
      <c r="N18" s="37"/>
      <c r="O18" s="37"/>
      <c r="P18" s="38"/>
      <c r="Q18" s="38"/>
      <c r="R18" s="195"/>
      <c r="S18" s="195"/>
    </row>
    <row r="19" s="87" customFormat="1" ht="30" customHeight="1" spans="1:19">
      <c r="A19" s="21"/>
      <c r="B19" s="21" t="s">
        <v>71</v>
      </c>
      <c r="C19" s="21" t="s">
        <v>28</v>
      </c>
      <c r="D19" s="21" t="s">
        <v>29</v>
      </c>
      <c r="E19" s="23" t="s">
        <v>72</v>
      </c>
      <c r="F19" s="21" t="s">
        <v>31</v>
      </c>
      <c r="G19" s="21" t="s">
        <v>31</v>
      </c>
      <c r="H19" s="80" t="s">
        <v>73</v>
      </c>
      <c r="I19" s="21">
        <v>60</v>
      </c>
      <c r="J19" s="30" t="s">
        <v>33</v>
      </c>
      <c r="K19" s="21">
        <v>60</v>
      </c>
      <c r="L19" s="21" t="s">
        <v>74</v>
      </c>
      <c r="M19" s="29">
        <v>6000</v>
      </c>
      <c r="N19" s="29">
        <v>6000</v>
      </c>
      <c r="O19" s="21" t="s">
        <v>50</v>
      </c>
      <c r="P19" s="26">
        <v>2021.03</v>
      </c>
      <c r="Q19" s="26">
        <v>2021.12</v>
      </c>
      <c r="R19" s="31" t="s">
        <v>51</v>
      </c>
      <c r="S19" s="31" t="s">
        <v>75</v>
      </c>
    </row>
    <row r="20" s="87" customFormat="1" ht="30" customHeight="1" spans="1:19">
      <c r="A20" s="21"/>
      <c r="B20" s="122" t="s">
        <v>76</v>
      </c>
      <c r="C20" s="122" t="s">
        <v>77</v>
      </c>
      <c r="D20" s="122" t="s">
        <v>29</v>
      </c>
      <c r="E20" s="123" t="s">
        <v>78</v>
      </c>
      <c r="F20" s="31" t="s">
        <v>31</v>
      </c>
      <c r="G20" s="124" t="s">
        <v>31</v>
      </c>
      <c r="H20" s="122" t="s">
        <v>79</v>
      </c>
      <c r="I20" s="168">
        <v>70</v>
      </c>
      <c r="J20" s="169" t="s">
        <v>80</v>
      </c>
      <c r="K20" s="168">
        <v>70</v>
      </c>
      <c r="L20" s="170" t="s">
        <v>78</v>
      </c>
      <c r="M20" s="122">
        <v>100</v>
      </c>
      <c r="N20" s="122">
        <v>100</v>
      </c>
      <c r="O20" s="171" t="s">
        <v>50</v>
      </c>
      <c r="P20" s="172" t="s">
        <v>81</v>
      </c>
      <c r="Q20" s="172" t="s">
        <v>82</v>
      </c>
      <c r="R20" s="170" t="s">
        <v>83</v>
      </c>
      <c r="S20" s="170" t="s">
        <v>83</v>
      </c>
    </row>
    <row r="21" s="87" customFormat="1" ht="30" customHeight="1" spans="1:19">
      <c r="A21" s="21">
        <v>10</v>
      </c>
      <c r="B21" s="112" t="s">
        <v>84</v>
      </c>
      <c r="C21" s="21" t="s">
        <v>28</v>
      </c>
      <c r="D21" s="21" t="s">
        <v>29</v>
      </c>
      <c r="E21" s="23" t="s">
        <v>85</v>
      </c>
      <c r="F21" s="21" t="s">
        <v>31</v>
      </c>
      <c r="G21" s="21" t="s">
        <v>31</v>
      </c>
      <c r="H21" s="80" t="s">
        <v>32</v>
      </c>
      <c r="I21" s="35">
        <v>2374</v>
      </c>
      <c r="J21" s="30" t="s">
        <v>33</v>
      </c>
      <c r="K21" s="35">
        <v>2374</v>
      </c>
      <c r="L21" s="21" t="s">
        <v>85</v>
      </c>
      <c r="M21" s="34">
        <v>8950</v>
      </c>
      <c r="N21" s="34">
        <v>26588</v>
      </c>
      <c r="O21" s="21" t="s">
        <v>50</v>
      </c>
      <c r="P21" s="26">
        <v>2021.03</v>
      </c>
      <c r="Q21" s="26">
        <v>2021.12</v>
      </c>
      <c r="R21" s="21" t="s">
        <v>51</v>
      </c>
      <c r="S21" s="21" t="s">
        <v>51</v>
      </c>
    </row>
    <row r="22" s="87" customFormat="1" ht="30" customHeight="1" spans="1:19">
      <c r="A22" s="21">
        <v>11</v>
      </c>
      <c r="B22" s="112" t="s">
        <v>86</v>
      </c>
      <c r="C22" s="21" t="s">
        <v>28</v>
      </c>
      <c r="D22" s="21" t="s">
        <v>29</v>
      </c>
      <c r="E22" s="23" t="s">
        <v>87</v>
      </c>
      <c r="F22" s="21" t="s">
        <v>31</v>
      </c>
      <c r="G22" s="21" t="s">
        <v>31</v>
      </c>
      <c r="H22" s="80" t="s">
        <v>32</v>
      </c>
      <c r="I22" s="35">
        <v>719</v>
      </c>
      <c r="J22" s="30" t="s">
        <v>33</v>
      </c>
      <c r="K22" s="35">
        <v>719</v>
      </c>
      <c r="L22" s="21" t="s">
        <v>88</v>
      </c>
      <c r="M22" s="34">
        <v>719</v>
      </c>
      <c r="N22" s="34">
        <v>719</v>
      </c>
      <c r="O22" s="21" t="s">
        <v>50</v>
      </c>
      <c r="P22" s="26">
        <v>2021.01</v>
      </c>
      <c r="Q22" s="26">
        <v>2021.12</v>
      </c>
      <c r="R22" s="21" t="s">
        <v>89</v>
      </c>
      <c r="S22" s="21" t="s">
        <v>89</v>
      </c>
    </row>
    <row r="23" s="87" customFormat="1" ht="30" customHeight="1" spans="1:19">
      <c r="A23" s="21">
        <v>12</v>
      </c>
      <c r="B23" s="112" t="s">
        <v>90</v>
      </c>
      <c r="C23" s="21" t="s">
        <v>28</v>
      </c>
      <c r="D23" s="21" t="s">
        <v>29</v>
      </c>
      <c r="E23" s="23" t="s">
        <v>91</v>
      </c>
      <c r="F23" s="21" t="s">
        <v>31</v>
      </c>
      <c r="G23" s="21" t="s">
        <v>31</v>
      </c>
      <c r="H23" s="80" t="s">
        <v>32</v>
      </c>
      <c r="I23" s="35">
        <v>600</v>
      </c>
      <c r="J23" s="30" t="s">
        <v>33</v>
      </c>
      <c r="K23" s="35">
        <v>600</v>
      </c>
      <c r="L23" s="21" t="s">
        <v>92</v>
      </c>
      <c r="M23" s="21">
        <v>13288</v>
      </c>
      <c r="N23" s="21">
        <v>45879</v>
      </c>
      <c r="O23" s="21" t="s">
        <v>50</v>
      </c>
      <c r="P23" s="26">
        <v>2021.03</v>
      </c>
      <c r="Q23" s="26">
        <v>2021.12</v>
      </c>
      <c r="R23" s="31" t="s">
        <v>83</v>
      </c>
      <c r="S23" s="31" t="s">
        <v>83</v>
      </c>
    </row>
    <row r="24" s="87" customFormat="1" ht="40" customHeight="1" spans="1:19">
      <c r="A24" s="21">
        <v>13</v>
      </c>
      <c r="B24" s="112" t="s">
        <v>93</v>
      </c>
      <c r="C24" s="21" t="s">
        <v>28</v>
      </c>
      <c r="D24" s="21" t="s">
        <v>29</v>
      </c>
      <c r="E24" s="23" t="s">
        <v>94</v>
      </c>
      <c r="F24" s="21" t="s">
        <v>31</v>
      </c>
      <c r="G24" s="21" t="s">
        <v>31</v>
      </c>
      <c r="H24" s="80" t="s">
        <v>32</v>
      </c>
      <c r="I24" s="35">
        <v>100</v>
      </c>
      <c r="J24" s="30" t="s">
        <v>33</v>
      </c>
      <c r="K24" s="35">
        <v>100</v>
      </c>
      <c r="L24" s="21" t="s">
        <v>95</v>
      </c>
      <c r="M24" s="26">
        <v>1614</v>
      </c>
      <c r="N24" s="26">
        <v>6416</v>
      </c>
      <c r="O24" s="21" t="s">
        <v>50</v>
      </c>
      <c r="P24" s="26">
        <v>2021.03</v>
      </c>
      <c r="Q24" s="26">
        <v>2021.12</v>
      </c>
      <c r="R24" s="21" t="s">
        <v>96</v>
      </c>
      <c r="S24" s="21" t="s">
        <v>96</v>
      </c>
    </row>
    <row r="25" s="87" customFormat="1" ht="43" customHeight="1" spans="1:19">
      <c r="A25" s="21">
        <v>14</v>
      </c>
      <c r="B25" s="112" t="s">
        <v>97</v>
      </c>
      <c r="C25" s="21" t="s">
        <v>28</v>
      </c>
      <c r="D25" s="21" t="s">
        <v>29</v>
      </c>
      <c r="E25" s="23" t="s">
        <v>98</v>
      </c>
      <c r="F25" s="21" t="s">
        <v>99</v>
      </c>
      <c r="G25" s="21" t="s">
        <v>100</v>
      </c>
      <c r="H25" s="80" t="s">
        <v>32</v>
      </c>
      <c r="I25" s="35">
        <v>65</v>
      </c>
      <c r="J25" s="30" t="s">
        <v>33</v>
      </c>
      <c r="K25" s="35">
        <v>65</v>
      </c>
      <c r="L25" s="21" t="s">
        <v>101</v>
      </c>
      <c r="M25" s="26">
        <v>666</v>
      </c>
      <c r="N25" s="26">
        <v>2331</v>
      </c>
      <c r="O25" s="21" t="s">
        <v>50</v>
      </c>
      <c r="P25" s="26">
        <v>2021.03</v>
      </c>
      <c r="Q25" s="26">
        <v>2021.12</v>
      </c>
      <c r="R25" s="31" t="s">
        <v>83</v>
      </c>
      <c r="S25" s="31" t="s">
        <v>83</v>
      </c>
    </row>
    <row r="26" s="87" customFormat="1" ht="30" customHeight="1" spans="1:19">
      <c r="A26" s="21">
        <v>15</v>
      </c>
      <c r="B26" s="125" t="s">
        <v>102</v>
      </c>
      <c r="C26" s="37"/>
      <c r="D26" s="37"/>
      <c r="E26" s="126"/>
      <c r="F26" s="37"/>
      <c r="G26" s="37"/>
      <c r="H26" s="121"/>
      <c r="I26" s="173">
        <v>3930</v>
      </c>
      <c r="J26" s="167"/>
      <c r="K26" s="173">
        <v>3930</v>
      </c>
      <c r="L26" s="37"/>
      <c r="M26" s="174">
        <v>3635</v>
      </c>
      <c r="N26" s="174">
        <v>8381</v>
      </c>
      <c r="O26" s="37"/>
      <c r="P26" s="38"/>
      <c r="Q26" s="38"/>
      <c r="R26" s="37"/>
      <c r="S26" s="37"/>
    </row>
    <row r="27" s="87" customFormat="1" ht="48" customHeight="1" spans="1:19">
      <c r="A27" s="78"/>
      <c r="B27" s="127" t="s">
        <v>103</v>
      </c>
      <c r="C27" s="78" t="s">
        <v>104</v>
      </c>
      <c r="D27" s="78" t="s">
        <v>29</v>
      </c>
      <c r="E27" s="128" t="s">
        <v>105</v>
      </c>
      <c r="F27" s="78" t="s">
        <v>106</v>
      </c>
      <c r="G27" s="129" t="s">
        <v>107</v>
      </c>
      <c r="H27" s="80" t="s">
        <v>32</v>
      </c>
      <c r="I27" s="29">
        <v>250</v>
      </c>
      <c r="J27" s="29" t="s">
        <v>80</v>
      </c>
      <c r="K27" s="29">
        <v>250</v>
      </c>
      <c r="L27" s="78" t="s">
        <v>108</v>
      </c>
      <c r="M27" s="29">
        <v>286</v>
      </c>
      <c r="N27" s="29">
        <v>1280</v>
      </c>
      <c r="O27" s="21" t="s">
        <v>50</v>
      </c>
      <c r="P27" s="175">
        <v>2021</v>
      </c>
      <c r="Q27" s="175">
        <v>2022</v>
      </c>
      <c r="R27" s="78" t="s">
        <v>109</v>
      </c>
      <c r="S27" s="78" t="s">
        <v>110</v>
      </c>
    </row>
    <row r="28" s="87" customFormat="1" ht="48" customHeight="1" spans="1:19">
      <c r="A28" s="78"/>
      <c r="B28" s="127" t="s">
        <v>111</v>
      </c>
      <c r="C28" s="78" t="s">
        <v>104</v>
      </c>
      <c r="D28" s="78" t="s">
        <v>29</v>
      </c>
      <c r="E28" s="128" t="s">
        <v>112</v>
      </c>
      <c r="F28" s="78" t="s">
        <v>113</v>
      </c>
      <c r="G28" s="129" t="s">
        <v>114</v>
      </c>
      <c r="H28" s="80" t="s">
        <v>32</v>
      </c>
      <c r="I28" s="29">
        <v>200</v>
      </c>
      <c r="J28" s="29" t="s">
        <v>80</v>
      </c>
      <c r="K28" s="29">
        <v>200</v>
      </c>
      <c r="L28" s="78" t="s">
        <v>108</v>
      </c>
      <c r="M28" s="29">
        <v>269</v>
      </c>
      <c r="N28" s="29">
        <v>1291</v>
      </c>
      <c r="O28" s="21" t="s">
        <v>50</v>
      </c>
      <c r="P28" s="175">
        <v>2021</v>
      </c>
      <c r="Q28" s="175">
        <v>2022</v>
      </c>
      <c r="R28" s="78" t="s">
        <v>109</v>
      </c>
      <c r="S28" s="78" t="s">
        <v>115</v>
      </c>
    </row>
    <row r="29" s="87" customFormat="1" ht="36" customHeight="1" spans="1:19">
      <c r="A29" s="78"/>
      <c r="B29" s="129" t="s">
        <v>116</v>
      </c>
      <c r="C29" s="78" t="s">
        <v>104</v>
      </c>
      <c r="D29" s="78" t="s">
        <v>29</v>
      </c>
      <c r="E29" s="48" t="s">
        <v>117</v>
      </c>
      <c r="F29" s="78" t="s">
        <v>118</v>
      </c>
      <c r="G29" s="78" t="s">
        <v>119</v>
      </c>
      <c r="H29" s="80" t="s">
        <v>32</v>
      </c>
      <c r="I29" s="29">
        <v>50</v>
      </c>
      <c r="J29" s="29" t="s">
        <v>80</v>
      </c>
      <c r="K29" s="29">
        <v>50</v>
      </c>
      <c r="L29" s="78" t="s">
        <v>108</v>
      </c>
      <c r="M29" s="29">
        <v>551</v>
      </c>
      <c r="N29" s="29">
        <v>2079</v>
      </c>
      <c r="O29" s="21" t="s">
        <v>50</v>
      </c>
      <c r="P29" s="175">
        <v>2021</v>
      </c>
      <c r="Q29" s="175">
        <v>2022</v>
      </c>
      <c r="R29" s="78" t="s">
        <v>109</v>
      </c>
      <c r="S29" s="78" t="s">
        <v>120</v>
      </c>
    </row>
    <row r="30" s="87" customFormat="1" ht="39" customHeight="1" spans="1:19">
      <c r="A30" s="78"/>
      <c r="B30" s="127" t="s">
        <v>121</v>
      </c>
      <c r="C30" s="78" t="s">
        <v>104</v>
      </c>
      <c r="D30" s="78" t="s">
        <v>29</v>
      </c>
      <c r="E30" s="130" t="s">
        <v>122</v>
      </c>
      <c r="F30" s="78" t="s">
        <v>106</v>
      </c>
      <c r="G30" s="78" t="s">
        <v>123</v>
      </c>
      <c r="H30" s="80" t="s">
        <v>32</v>
      </c>
      <c r="I30" s="29">
        <v>3200</v>
      </c>
      <c r="J30" s="29" t="s">
        <v>80</v>
      </c>
      <c r="K30" s="29">
        <v>3200</v>
      </c>
      <c r="L30" s="78" t="s">
        <v>108</v>
      </c>
      <c r="M30" s="29">
        <v>296</v>
      </c>
      <c r="N30" s="29">
        <v>1398</v>
      </c>
      <c r="O30" s="21" t="s">
        <v>50</v>
      </c>
      <c r="P30" s="175">
        <v>2021</v>
      </c>
      <c r="Q30" s="175">
        <v>2022</v>
      </c>
      <c r="R30" s="78" t="s">
        <v>109</v>
      </c>
      <c r="S30" s="78" t="s">
        <v>110</v>
      </c>
    </row>
    <row r="31" s="87" customFormat="1" ht="39" customHeight="1" spans="1:19">
      <c r="A31" s="78"/>
      <c r="B31" s="127" t="s">
        <v>124</v>
      </c>
      <c r="C31" s="78" t="s">
        <v>104</v>
      </c>
      <c r="D31" s="78" t="s">
        <v>29</v>
      </c>
      <c r="E31" s="130" t="s">
        <v>125</v>
      </c>
      <c r="F31" s="78" t="s">
        <v>118</v>
      </c>
      <c r="G31" s="129" t="s">
        <v>126</v>
      </c>
      <c r="H31" s="80" t="s">
        <v>32</v>
      </c>
      <c r="I31" s="29">
        <v>100</v>
      </c>
      <c r="J31" s="29" t="s">
        <v>127</v>
      </c>
      <c r="K31" s="29">
        <v>100</v>
      </c>
      <c r="L31" s="78" t="s">
        <v>108</v>
      </c>
      <c r="M31" s="78">
        <v>641</v>
      </c>
      <c r="N31" s="78">
        <v>2296</v>
      </c>
      <c r="O31" s="21" t="s">
        <v>50</v>
      </c>
      <c r="P31" s="175">
        <v>2021</v>
      </c>
      <c r="Q31" s="175">
        <v>2022</v>
      </c>
      <c r="R31" s="78" t="s">
        <v>109</v>
      </c>
      <c r="S31" s="78" t="s">
        <v>120</v>
      </c>
    </row>
    <row r="32" s="87" customFormat="1" ht="39" customHeight="1" spans="1:19">
      <c r="A32" s="78"/>
      <c r="B32" s="80" t="s">
        <v>128</v>
      </c>
      <c r="C32" s="21" t="s">
        <v>129</v>
      </c>
      <c r="D32" s="21" t="s">
        <v>29</v>
      </c>
      <c r="E32" s="21" t="s">
        <v>130</v>
      </c>
      <c r="F32" s="21" t="s">
        <v>131</v>
      </c>
      <c r="G32" s="21" t="s">
        <v>132</v>
      </c>
      <c r="H32" s="80" t="s">
        <v>32</v>
      </c>
      <c r="I32" s="26">
        <v>120</v>
      </c>
      <c r="J32" s="30" t="s">
        <v>133</v>
      </c>
      <c r="K32" s="26">
        <v>120</v>
      </c>
      <c r="L32" s="78" t="s">
        <v>108</v>
      </c>
      <c r="M32" s="26">
        <v>337</v>
      </c>
      <c r="N32" s="34">
        <v>1328</v>
      </c>
      <c r="O32" s="21" t="s">
        <v>50</v>
      </c>
      <c r="P32" s="26">
        <v>2021.5</v>
      </c>
      <c r="Q32" s="26">
        <v>2021.9</v>
      </c>
      <c r="R32" s="21" t="s">
        <v>134</v>
      </c>
      <c r="S32" s="21" t="s">
        <v>135</v>
      </c>
    </row>
    <row r="33" s="87" customFormat="1" ht="39" customHeight="1" spans="1:19">
      <c r="A33" s="78"/>
      <c r="B33" s="80" t="s">
        <v>128</v>
      </c>
      <c r="C33" s="21" t="s">
        <v>129</v>
      </c>
      <c r="D33" s="31" t="s">
        <v>29</v>
      </c>
      <c r="E33" s="31" t="s">
        <v>136</v>
      </c>
      <c r="F33" s="31" t="s">
        <v>131</v>
      </c>
      <c r="G33" s="31" t="s">
        <v>137</v>
      </c>
      <c r="H33" s="80" t="s">
        <v>32</v>
      </c>
      <c r="I33" s="31">
        <v>2</v>
      </c>
      <c r="J33" s="31" t="s">
        <v>133</v>
      </c>
      <c r="K33" s="31">
        <v>2</v>
      </c>
      <c r="L33" s="78" t="s">
        <v>108</v>
      </c>
      <c r="M33" s="31">
        <v>337</v>
      </c>
      <c r="N33" s="31" t="s">
        <v>138</v>
      </c>
      <c r="O33" s="31" t="s">
        <v>50</v>
      </c>
      <c r="P33" s="31">
        <v>2021.6</v>
      </c>
      <c r="Q33" s="31">
        <v>2021.9</v>
      </c>
      <c r="R33" s="31" t="s">
        <v>134</v>
      </c>
      <c r="S33" s="31" t="s">
        <v>135</v>
      </c>
    </row>
    <row r="34" s="87" customFormat="1" ht="39" customHeight="1" spans="1:19">
      <c r="A34" s="78"/>
      <c r="B34" s="80" t="s">
        <v>128</v>
      </c>
      <c r="C34" s="21" t="s">
        <v>129</v>
      </c>
      <c r="D34" s="31" t="s">
        <v>29</v>
      </c>
      <c r="E34" s="31" t="s">
        <v>139</v>
      </c>
      <c r="F34" s="31" t="s">
        <v>131</v>
      </c>
      <c r="G34" s="31" t="s">
        <v>140</v>
      </c>
      <c r="H34" s="80" t="s">
        <v>32</v>
      </c>
      <c r="I34" s="31">
        <v>7</v>
      </c>
      <c r="J34" s="31" t="s">
        <v>133</v>
      </c>
      <c r="K34" s="31">
        <v>7</v>
      </c>
      <c r="L34" s="78" t="s">
        <v>108</v>
      </c>
      <c r="M34" s="31">
        <v>520</v>
      </c>
      <c r="N34" s="31" t="s">
        <v>141</v>
      </c>
      <c r="O34" s="31" t="s">
        <v>50</v>
      </c>
      <c r="P34" s="31">
        <v>2021.6</v>
      </c>
      <c r="Q34" s="31">
        <v>2021.9</v>
      </c>
      <c r="R34" s="31" t="s">
        <v>134</v>
      </c>
      <c r="S34" s="31" t="s">
        <v>135</v>
      </c>
    </row>
    <row r="35" s="87" customFormat="1" ht="39" customHeight="1" spans="1:19">
      <c r="A35" s="78"/>
      <c r="B35" s="80" t="s">
        <v>128</v>
      </c>
      <c r="C35" s="21" t="s">
        <v>129</v>
      </c>
      <c r="D35" s="31" t="s">
        <v>142</v>
      </c>
      <c r="E35" s="31" t="s">
        <v>143</v>
      </c>
      <c r="F35" s="31" t="s">
        <v>144</v>
      </c>
      <c r="G35" s="31" t="s">
        <v>145</v>
      </c>
      <c r="H35" s="80" t="s">
        <v>32</v>
      </c>
      <c r="I35" s="31">
        <v>1</v>
      </c>
      <c r="J35" s="31" t="s">
        <v>133</v>
      </c>
      <c r="K35" s="31">
        <v>1</v>
      </c>
      <c r="L35" s="78" t="s">
        <v>108</v>
      </c>
      <c r="M35" s="31">
        <v>667</v>
      </c>
      <c r="N35" s="31" t="s">
        <v>146</v>
      </c>
      <c r="O35" s="31" t="s">
        <v>50</v>
      </c>
      <c r="P35" s="31">
        <v>2021.6</v>
      </c>
      <c r="Q35" s="31">
        <v>2021.9</v>
      </c>
      <c r="R35" s="31" t="s">
        <v>134</v>
      </c>
      <c r="S35" s="31" t="s">
        <v>110</v>
      </c>
    </row>
    <row r="36" s="87" customFormat="1" ht="39" customHeight="1" spans="1:19">
      <c r="A36" s="131">
        <v>16</v>
      </c>
      <c r="B36" s="132" t="s">
        <v>147</v>
      </c>
      <c r="C36" s="133"/>
      <c r="D36" s="133"/>
      <c r="E36" s="134"/>
      <c r="F36" s="133"/>
      <c r="G36" s="135"/>
      <c r="H36" s="133"/>
      <c r="I36" s="176">
        <v>426</v>
      </c>
      <c r="J36" s="176"/>
      <c r="K36" s="176">
        <v>426</v>
      </c>
      <c r="L36" s="177"/>
      <c r="M36" s="178"/>
      <c r="N36" s="179"/>
      <c r="O36" s="177"/>
      <c r="P36" s="180"/>
      <c r="Q36" s="180"/>
      <c r="R36" s="196"/>
      <c r="S36" s="196"/>
    </row>
    <row r="37" s="87" customFormat="1" ht="39" customHeight="1" spans="1:19">
      <c r="A37" s="45"/>
      <c r="B37" s="21" t="s">
        <v>148</v>
      </c>
      <c r="C37" s="21" t="s">
        <v>129</v>
      </c>
      <c r="D37" s="21" t="s">
        <v>29</v>
      </c>
      <c r="E37" s="21" t="s">
        <v>149</v>
      </c>
      <c r="F37" s="21" t="s">
        <v>150</v>
      </c>
      <c r="G37" s="21" t="s">
        <v>114</v>
      </c>
      <c r="H37" s="113" t="s">
        <v>151</v>
      </c>
      <c r="I37" s="165">
        <v>20</v>
      </c>
      <c r="J37" s="68" t="s">
        <v>80</v>
      </c>
      <c r="K37" s="165">
        <v>20</v>
      </c>
      <c r="L37" s="21" t="s">
        <v>152</v>
      </c>
      <c r="M37" s="26">
        <v>102</v>
      </c>
      <c r="N37" s="26">
        <v>426</v>
      </c>
      <c r="O37" s="21" t="s">
        <v>50</v>
      </c>
      <c r="P37" s="26">
        <v>2021.4</v>
      </c>
      <c r="Q37" s="26">
        <v>2021.5</v>
      </c>
      <c r="R37" s="21" t="s">
        <v>153</v>
      </c>
      <c r="S37" s="21" t="s">
        <v>154</v>
      </c>
    </row>
    <row r="38" s="87" customFormat="1" ht="39" customHeight="1" spans="1:19">
      <c r="A38" s="45"/>
      <c r="B38" s="21" t="s">
        <v>155</v>
      </c>
      <c r="C38" s="21" t="s">
        <v>129</v>
      </c>
      <c r="D38" s="21" t="s">
        <v>29</v>
      </c>
      <c r="E38" s="21" t="s">
        <v>156</v>
      </c>
      <c r="F38" s="21" t="s">
        <v>157</v>
      </c>
      <c r="G38" s="21" t="s">
        <v>158</v>
      </c>
      <c r="H38" s="113" t="s">
        <v>151</v>
      </c>
      <c r="I38" s="165">
        <v>48</v>
      </c>
      <c r="J38" s="68" t="s">
        <v>80</v>
      </c>
      <c r="K38" s="165">
        <v>48</v>
      </c>
      <c r="L38" s="21" t="s">
        <v>159</v>
      </c>
      <c r="M38" s="26">
        <v>42</v>
      </c>
      <c r="N38" s="26">
        <v>154</v>
      </c>
      <c r="O38" s="21" t="s">
        <v>50</v>
      </c>
      <c r="P38" s="26">
        <v>2021.5</v>
      </c>
      <c r="Q38" s="26">
        <v>2021.7</v>
      </c>
      <c r="R38" s="21" t="s">
        <v>153</v>
      </c>
      <c r="S38" s="21" t="s">
        <v>154</v>
      </c>
    </row>
    <row r="39" s="87" customFormat="1" ht="39" customHeight="1" spans="1:19">
      <c r="A39" s="45"/>
      <c r="B39" s="21" t="s">
        <v>155</v>
      </c>
      <c r="C39" s="21" t="s">
        <v>129</v>
      </c>
      <c r="D39" s="21" t="s">
        <v>29</v>
      </c>
      <c r="E39" s="21" t="s">
        <v>160</v>
      </c>
      <c r="F39" s="21" t="s">
        <v>157</v>
      </c>
      <c r="G39" s="21" t="s">
        <v>161</v>
      </c>
      <c r="H39" s="113" t="s">
        <v>151</v>
      </c>
      <c r="I39" s="26">
        <v>25</v>
      </c>
      <c r="J39" s="68" t="s">
        <v>80</v>
      </c>
      <c r="K39" s="26">
        <v>25</v>
      </c>
      <c r="L39" s="21" t="s">
        <v>162</v>
      </c>
      <c r="M39" s="26">
        <v>80</v>
      </c>
      <c r="N39" s="26">
        <v>346</v>
      </c>
      <c r="O39" s="21" t="s">
        <v>50</v>
      </c>
      <c r="P39" s="26">
        <v>2021.5</v>
      </c>
      <c r="Q39" s="26">
        <v>2021.7</v>
      </c>
      <c r="R39" s="21" t="s">
        <v>153</v>
      </c>
      <c r="S39" s="21" t="s">
        <v>154</v>
      </c>
    </row>
    <row r="40" s="87" customFormat="1" ht="39" customHeight="1" spans="1:19">
      <c r="A40" s="45"/>
      <c r="B40" s="21" t="s">
        <v>163</v>
      </c>
      <c r="C40" s="21" t="s">
        <v>129</v>
      </c>
      <c r="D40" s="21" t="s">
        <v>29</v>
      </c>
      <c r="E40" s="21" t="s">
        <v>164</v>
      </c>
      <c r="F40" s="21" t="s">
        <v>165</v>
      </c>
      <c r="G40" s="21" t="s">
        <v>166</v>
      </c>
      <c r="H40" s="113" t="s">
        <v>151</v>
      </c>
      <c r="I40" s="165">
        <v>40</v>
      </c>
      <c r="J40" s="68" t="s">
        <v>80</v>
      </c>
      <c r="K40" s="165">
        <v>40</v>
      </c>
      <c r="L40" s="21" t="s">
        <v>167</v>
      </c>
      <c r="M40" s="26">
        <v>71</v>
      </c>
      <c r="N40" s="26">
        <v>257</v>
      </c>
      <c r="O40" s="21" t="s">
        <v>50</v>
      </c>
      <c r="P40" s="26">
        <v>2021.5</v>
      </c>
      <c r="Q40" s="26">
        <v>2021.7</v>
      </c>
      <c r="R40" s="21" t="s">
        <v>153</v>
      </c>
      <c r="S40" s="21" t="s">
        <v>154</v>
      </c>
    </row>
    <row r="41" s="87" customFormat="1" ht="39" customHeight="1" spans="1:19">
      <c r="A41" s="45"/>
      <c r="B41" s="80" t="s">
        <v>168</v>
      </c>
      <c r="C41" s="21" t="s">
        <v>129</v>
      </c>
      <c r="D41" s="21" t="s">
        <v>29</v>
      </c>
      <c r="E41" s="21" t="s">
        <v>169</v>
      </c>
      <c r="F41" s="21" t="s">
        <v>170</v>
      </c>
      <c r="G41" s="21" t="s">
        <v>171</v>
      </c>
      <c r="H41" s="113" t="s">
        <v>151</v>
      </c>
      <c r="I41" s="26">
        <v>40</v>
      </c>
      <c r="J41" s="68" t="s">
        <v>80</v>
      </c>
      <c r="K41" s="165">
        <v>40</v>
      </c>
      <c r="L41" s="21" t="s">
        <v>172</v>
      </c>
      <c r="M41" s="26">
        <v>38</v>
      </c>
      <c r="N41" s="26">
        <v>140</v>
      </c>
      <c r="O41" s="21" t="s">
        <v>50</v>
      </c>
      <c r="P41" s="26">
        <v>2021.5</v>
      </c>
      <c r="Q41" s="26">
        <v>2021.7</v>
      </c>
      <c r="R41" s="21" t="s">
        <v>153</v>
      </c>
      <c r="S41" s="21" t="s">
        <v>154</v>
      </c>
    </row>
    <row r="42" s="87" customFormat="1" ht="39" customHeight="1" spans="1:19">
      <c r="A42" s="45"/>
      <c r="B42" s="80" t="s">
        <v>173</v>
      </c>
      <c r="C42" s="21" t="s">
        <v>129</v>
      </c>
      <c r="D42" s="136" t="s">
        <v>29</v>
      </c>
      <c r="E42" s="137" t="s">
        <v>174</v>
      </c>
      <c r="F42" s="21" t="s">
        <v>170</v>
      </c>
      <c r="G42" s="21" t="s">
        <v>175</v>
      </c>
      <c r="H42" s="113" t="s">
        <v>151</v>
      </c>
      <c r="I42" s="26">
        <v>30</v>
      </c>
      <c r="J42" s="68" t="s">
        <v>80</v>
      </c>
      <c r="K42" s="26">
        <v>30</v>
      </c>
      <c r="L42" s="21" t="s">
        <v>176</v>
      </c>
      <c r="M42" s="29">
        <v>102</v>
      </c>
      <c r="N42" s="29">
        <v>505</v>
      </c>
      <c r="O42" s="21" t="s">
        <v>50</v>
      </c>
      <c r="P42" s="26">
        <v>2021.5</v>
      </c>
      <c r="Q42" s="26">
        <v>2021.7</v>
      </c>
      <c r="R42" s="21" t="s">
        <v>153</v>
      </c>
      <c r="S42" s="21" t="s">
        <v>154</v>
      </c>
    </row>
    <row r="43" s="87" customFormat="1" ht="39" customHeight="1" spans="1:19">
      <c r="A43" s="45"/>
      <c r="B43" s="80" t="s">
        <v>173</v>
      </c>
      <c r="C43" s="21" t="s">
        <v>129</v>
      </c>
      <c r="D43" s="136" t="s">
        <v>29</v>
      </c>
      <c r="E43" s="137" t="s">
        <v>174</v>
      </c>
      <c r="F43" s="21" t="s">
        <v>144</v>
      </c>
      <c r="G43" s="21" t="s">
        <v>177</v>
      </c>
      <c r="H43" s="113" t="s">
        <v>151</v>
      </c>
      <c r="I43" s="26">
        <v>35</v>
      </c>
      <c r="J43" s="68" t="s">
        <v>80</v>
      </c>
      <c r="K43" s="26">
        <v>35</v>
      </c>
      <c r="L43" s="21" t="s">
        <v>178</v>
      </c>
      <c r="M43" s="29">
        <v>169</v>
      </c>
      <c r="N43" s="29">
        <v>880</v>
      </c>
      <c r="O43" s="21" t="s">
        <v>50</v>
      </c>
      <c r="P43" s="26">
        <v>2021.5</v>
      </c>
      <c r="Q43" s="26">
        <v>2021.7</v>
      </c>
      <c r="R43" s="21" t="s">
        <v>153</v>
      </c>
      <c r="S43" s="21" t="s">
        <v>154</v>
      </c>
    </row>
    <row r="44" s="87" customFormat="1" ht="39" customHeight="1" spans="1:19">
      <c r="A44" s="45"/>
      <c r="B44" s="80" t="s">
        <v>179</v>
      </c>
      <c r="C44" s="21" t="s">
        <v>129</v>
      </c>
      <c r="D44" s="21" t="s">
        <v>29</v>
      </c>
      <c r="E44" s="21" t="s">
        <v>180</v>
      </c>
      <c r="F44" s="21" t="s">
        <v>99</v>
      </c>
      <c r="G44" s="21" t="s">
        <v>181</v>
      </c>
      <c r="H44" s="113" t="s">
        <v>151</v>
      </c>
      <c r="I44" s="26">
        <v>30</v>
      </c>
      <c r="J44" s="68" t="s">
        <v>80</v>
      </c>
      <c r="K44" s="26">
        <v>30</v>
      </c>
      <c r="L44" s="21" t="s">
        <v>182</v>
      </c>
      <c r="M44" s="29">
        <v>532</v>
      </c>
      <c r="N44" s="29">
        <v>2094</v>
      </c>
      <c r="O44" s="21" t="s">
        <v>50</v>
      </c>
      <c r="P44" s="26">
        <v>2021.7</v>
      </c>
      <c r="Q44" s="26">
        <v>2021.8</v>
      </c>
      <c r="R44" s="21" t="s">
        <v>153</v>
      </c>
      <c r="S44" s="21" t="s">
        <v>154</v>
      </c>
    </row>
    <row r="45" s="87" customFormat="1" ht="39" customHeight="1" spans="1:19">
      <c r="A45" s="45"/>
      <c r="B45" s="80" t="s">
        <v>173</v>
      </c>
      <c r="C45" s="21" t="s">
        <v>129</v>
      </c>
      <c r="D45" s="21" t="s">
        <v>29</v>
      </c>
      <c r="E45" s="137" t="s">
        <v>183</v>
      </c>
      <c r="F45" s="21" t="s">
        <v>131</v>
      </c>
      <c r="G45" s="80" t="s">
        <v>184</v>
      </c>
      <c r="H45" s="113" t="s">
        <v>151</v>
      </c>
      <c r="I45" s="26">
        <v>30</v>
      </c>
      <c r="J45" s="68" t="s">
        <v>80</v>
      </c>
      <c r="K45" s="26">
        <v>30</v>
      </c>
      <c r="L45" s="80" t="s">
        <v>185</v>
      </c>
      <c r="M45" s="21">
        <v>120</v>
      </c>
      <c r="N45" s="21">
        <v>490</v>
      </c>
      <c r="O45" s="21" t="s">
        <v>50</v>
      </c>
      <c r="P45" s="26">
        <v>2021.7</v>
      </c>
      <c r="Q45" s="26">
        <v>2021.8</v>
      </c>
      <c r="R45" s="21" t="s">
        <v>153</v>
      </c>
      <c r="S45" s="21" t="s">
        <v>154</v>
      </c>
    </row>
    <row r="46" s="87" customFormat="1" ht="39" customHeight="1" spans="1:19">
      <c r="A46" s="45"/>
      <c r="B46" s="80" t="s">
        <v>173</v>
      </c>
      <c r="C46" s="21" t="s">
        <v>129</v>
      </c>
      <c r="D46" s="21" t="s">
        <v>29</v>
      </c>
      <c r="E46" s="137" t="s">
        <v>186</v>
      </c>
      <c r="F46" s="21" t="s">
        <v>131</v>
      </c>
      <c r="G46" s="80" t="s">
        <v>187</v>
      </c>
      <c r="H46" s="113" t="s">
        <v>151</v>
      </c>
      <c r="I46" s="26">
        <v>48</v>
      </c>
      <c r="J46" s="68" t="s">
        <v>80</v>
      </c>
      <c r="K46" s="26">
        <v>48</v>
      </c>
      <c r="L46" s="80" t="s">
        <v>188</v>
      </c>
      <c r="M46" s="21">
        <v>130</v>
      </c>
      <c r="N46" s="21">
        <v>400</v>
      </c>
      <c r="O46" s="21" t="s">
        <v>50</v>
      </c>
      <c r="P46" s="26">
        <v>2021.7</v>
      </c>
      <c r="Q46" s="26">
        <v>2021.8</v>
      </c>
      <c r="R46" s="21" t="s">
        <v>153</v>
      </c>
      <c r="S46" s="21" t="s">
        <v>154</v>
      </c>
    </row>
    <row r="47" s="87" customFormat="1" ht="39" customHeight="1" spans="1:19">
      <c r="A47" s="45"/>
      <c r="B47" s="80" t="s">
        <v>173</v>
      </c>
      <c r="C47" s="21" t="s">
        <v>129</v>
      </c>
      <c r="D47" s="21" t="s">
        <v>29</v>
      </c>
      <c r="E47" s="80" t="s">
        <v>189</v>
      </c>
      <c r="F47" s="21" t="s">
        <v>157</v>
      </c>
      <c r="G47" s="80" t="s">
        <v>190</v>
      </c>
      <c r="H47" s="113" t="s">
        <v>151</v>
      </c>
      <c r="I47" s="21">
        <v>30</v>
      </c>
      <c r="J47" s="68" t="s">
        <v>80</v>
      </c>
      <c r="K47" s="21">
        <v>30</v>
      </c>
      <c r="L47" s="80" t="s">
        <v>191</v>
      </c>
      <c r="M47" s="21">
        <v>85</v>
      </c>
      <c r="N47" s="21">
        <v>379</v>
      </c>
      <c r="O47" s="21" t="s">
        <v>50</v>
      </c>
      <c r="P47" s="26">
        <v>2021.7</v>
      </c>
      <c r="Q47" s="26">
        <v>2021.8</v>
      </c>
      <c r="R47" s="21" t="s">
        <v>153</v>
      </c>
      <c r="S47" s="21" t="s">
        <v>154</v>
      </c>
    </row>
    <row r="48" s="87" customFormat="1" ht="39" customHeight="1" spans="1:19">
      <c r="A48" s="45"/>
      <c r="B48" s="80" t="s">
        <v>192</v>
      </c>
      <c r="C48" s="21" t="s">
        <v>129</v>
      </c>
      <c r="D48" s="21" t="s">
        <v>29</v>
      </c>
      <c r="E48" s="21" t="s">
        <v>193</v>
      </c>
      <c r="F48" s="21" t="s">
        <v>170</v>
      </c>
      <c r="G48" s="21" t="s">
        <v>171</v>
      </c>
      <c r="H48" s="113" t="s">
        <v>151</v>
      </c>
      <c r="I48" s="26">
        <v>45</v>
      </c>
      <c r="J48" s="68" t="s">
        <v>80</v>
      </c>
      <c r="K48" s="165">
        <v>45</v>
      </c>
      <c r="L48" s="21" t="s">
        <v>194</v>
      </c>
      <c r="M48" s="26">
        <v>12</v>
      </c>
      <c r="N48" s="26">
        <v>67</v>
      </c>
      <c r="O48" s="21" t="s">
        <v>50</v>
      </c>
      <c r="P48" s="26">
        <v>2021.5</v>
      </c>
      <c r="Q48" s="26">
        <v>2021.7</v>
      </c>
      <c r="R48" s="21" t="s">
        <v>153</v>
      </c>
      <c r="S48" s="21" t="s">
        <v>154</v>
      </c>
    </row>
    <row r="49" s="87" customFormat="1" ht="39" customHeight="1" spans="1:19">
      <c r="A49" s="138"/>
      <c r="B49" s="21" t="s">
        <v>195</v>
      </c>
      <c r="C49" s="21" t="s">
        <v>196</v>
      </c>
      <c r="D49" s="21" t="s">
        <v>197</v>
      </c>
      <c r="E49" s="21" t="s">
        <v>198</v>
      </c>
      <c r="F49" s="21" t="s">
        <v>199</v>
      </c>
      <c r="G49" s="21" t="s">
        <v>200</v>
      </c>
      <c r="H49" s="113" t="s">
        <v>201</v>
      </c>
      <c r="I49" s="165">
        <v>5</v>
      </c>
      <c r="J49" s="160" t="s">
        <v>202</v>
      </c>
      <c r="K49" s="165">
        <v>5</v>
      </c>
      <c r="L49" s="21" t="s">
        <v>203</v>
      </c>
      <c r="M49" s="28">
        <v>17</v>
      </c>
      <c r="N49" s="28">
        <v>58</v>
      </c>
      <c r="O49" s="21" t="s">
        <v>50</v>
      </c>
      <c r="P49" s="181">
        <v>2021.1</v>
      </c>
      <c r="Q49" s="28">
        <v>2021.12</v>
      </c>
      <c r="R49" s="21" t="s">
        <v>204</v>
      </c>
      <c r="S49" s="21" t="s">
        <v>205</v>
      </c>
    </row>
    <row r="50" s="87" customFormat="1" ht="39" customHeight="1" spans="1:19">
      <c r="A50" s="138">
        <v>17</v>
      </c>
      <c r="B50" s="139" t="s">
        <v>206</v>
      </c>
      <c r="C50" s="140" t="s">
        <v>26</v>
      </c>
      <c r="D50" s="21" t="s">
        <v>29</v>
      </c>
      <c r="E50" s="140" t="s">
        <v>207</v>
      </c>
      <c r="F50" s="140" t="s">
        <v>31</v>
      </c>
      <c r="G50" s="140" t="s">
        <v>31</v>
      </c>
      <c r="H50" s="80" t="s">
        <v>32</v>
      </c>
      <c r="I50" s="26">
        <v>470</v>
      </c>
      <c r="J50" s="182" t="s">
        <v>127</v>
      </c>
      <c r="K50" s="165">
        <v>470</v>
      </c>
      <c r="L50" s="140" t="s">
        <v>208</v>
      </c>
      <c r="M50" s="21">
        <v>13288</v>
      </c>
      <c r="N50" s="21">
        <v>45879</v>
      </c>
      <c r="O50" s="21" t="s">
        <v>50</v>
      </c>
      <c r="P50" s="183">
        <v>2021.03</v>
      </c>
      <c r="Q50" s="183">
        <v>2021.12</v>
      </c>
      <c r="R50" s="21" t="s">
        <v>51</v>
      </c>
      <c r="S50" s="21" t="s">
        <v>51</v>
      </c>
    </row>
    <row r="51" s="87" customFormat="1" ht="39" customHeight="1" spans="1:19">
      <c r="A51" s="138">
        <v>18</v>
      </c>
      <c r="B51" s="139" t="s">
        <v>209</v>
      </c>
      <c r="C51" s="140" t="s">
        <v>26</v>
      </c>
      <c r="D51" s="21" t="s">
        <v>29</v>
      </c>
      <c r="E51" s="140" t="s">
        <v>210</v>
      </c>
      <c r="F51" s="140" t="s">
        <v>31</v>
      </c>
      <c r="G51" s="140" t="s">
        <v>31</v>
      </c>
      <c r="H51" s="80" t="s">
        <v>32</v>
      </c>
      <c r="I51" s="26">
        <v>200</v>
      </c>
      <c r="J51" s="182" t="s">
        <v>127</v>
      </c>
      <c r="K51" s="165">
        <v>200</v>
      </c>
      <c r="L51" s="140" t="s">
        <v>211</v>
      </c>
      <c r="M51" s="21">
        <v>13288</v>
      </c>
      <c r="N51" s="21">
        <v>45879</v>
      </c>
      <c r="O51" s="21" t="s">
        <v>50</v>
      </c>
      <c r="P51" s="183">
        <v>2021.03</v>
      </c>
      <c r="Q51" s="183">
        <v>2021.12</v>
      </c>
      <c r="R51" s="21" t="s">
        <v>51</v>
      </c>
      <c r="S51" s="21" t="s">
        <v>51</v>
      </c>
    </row>
    <row r="52" s="89" customFormat="1" ht="30" customHeight="1" spans="1:19">
      <c r="A52" s="141" t="s">
        <v>212</v>
      </c>
      <c r="B52" s="142" t="s">
        <v>213</v>
      </c>
      <c r="C52" s="143"/>
      <c r="D52" s="144"/>
      <c r="E52" s="143"/>
      <c r="F52" s="143"/>
      <c r="G52" s="143"/>
      <c r="H52" s="143"/>
      <c r="I52" s="184">
        <f>I53+I55+I533+I756+I768+I788+I800+I812+I815</f>
        <v>29417.4241</v>
      </c>
      <c r="J52" s="185"/>
      <c r="K52" s="149">
        <v>29417.42</v>
      </c>
      <c r="L52" s="186"/>
      <c r="M52" s="185"/>
      <c r="N52" s="185"/>
      <c r="O52" s="143"/>
      <c r="P52" s="187"/>
      <c r="Q52" s="187"/>
      <c r="R52" s="186"/>
      <c r="S52" s="186"/>
    </row>
    <row r="53" s="87" customFormat="1" ht="30" customHeight="1" spans="1:19">
      <c r="A53" s="145" t="s">
        <v>214</v>
      </c>
      <c r="B53" s="146" t="s">
        <v>215</v>
      </c>
      <c r="C53" s="143"/>
      <c r="D53" s="144"/>
      <c r="E53" s="143"/>
      <c r="F53" s="143"/>
      <c r="G53" s="143"/>
      <c r="H53" s="143"/>
      <c r="I53" s="186">
        <v>592</v>
      </c>
      <c r="J53" s="185"/>
      <c r="K53" s="186">
        <v>592</v>
      </c>
      <c r="L53" s="186"/>
      <c r="M53" s="185"/>
      <c r="N53" s="185"/>
      <c r="O53" s="143"/>
      <c r="P53" s="187"/>
      <c r="Q53" s="187"/>
      <c r="R53" s="186"/>
      <c r="S53" s="186"/>
    </row>
    <row r="54" s="90" customFormat="1" ht="28" customHeight="1" spans="1:16380">
      <c r="A54" s="147">
        <v>1</v>
      </c>
      <c r="B54" s="21" t="s">
        <v>215</v>
      </c>
      <c r="C54" s="21" t="s">
        <v>213</v>
      </c>
      <c r="D54" s="21" t="s">
        <v>29</v>
      </c>
      <c r="E54" s="21" t="s">
        <v>216</v>
      </c>
      <c r="F54" s="21" t="s">
        <v>31</v>
      </c>
      <c r="G54" s="21" t="s">
        <v>31</v>
      </c>
      <c r="H54" s="21" t="s">
        <v>217</v>
      </c>
      <c r="I54" s="78">
        <v>592</v>
      </c>
      <c r="J54" s="78" t="s">
        <v>33</v>
      </c>
      <c r="K54" s="78">
        <v>592</v>
      </c>
      <c r="L54" s="78" t="s">
        <v>218</v>
      </c>
      <c r="M54" s="21">
        <v>3700</v>
      </c>
      <c r="N54" s="21">
        <v>13220</v>
      </c>
      <c r="O54" s="21" t="s">
        <v>50</v>
      </c>
      <c r="P54" s="26">
        <v>2021.03</v>
      </c>
      <c r="Q54" s="26">
        <v>2021.12</v>
      </c>
      <c r="R54" s="21" t="s">
        <v>51</v>
      </c>
      <c r="S54" s="21" t="s">
        <v>51</v>
      </c>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7"/>
      <c r="DH54" s="197"/>
      <c r="DI54" s="197"/>
      <c r="DJ54" s="197"/>
      <c r="DK54" s="197"/>
      <c r="DL54" s="197"/>
      <c r="DM54" s="197"/>
      <c r="DN54" s="197"/>
      <c r="DO54" s="197"/>
      <c r="DP54" s="197"/>
      <c r="DQ54" s="197"/>
      <c r="DR54" s="197"/>
      <c r="DS54" s="197"/>
      <c r="DT54" s="197"/>
      <c r="DU54" s="197"/>
      <c r="DV54" s="197"/>
      <c r="DW54" s="197"/>
      <c r="DX54" s="197"/>
      <c r="DY54" s="197"/>
      <c r="DZ54" s="197"/>
      <c r="EA54" s="197"/>
      <c r="EB54" s="197"/>
      <c r="EC54" s="197"/>
      <c r="ED54" s="197"/>
      <c r="EE54" s="197"/>
      <c r="EF54" s="197"/>
      <c r="EG54" s="197"/>
      <c r="EH54" s="197"/>
      <c r="EI54" s="197"/>
      <c r="EJ54" s="197"/>
      <c r="EK54" s="197"/>
      <c r="EL54" s="197"/>
      <c r="EM54" s="197"/>
      <c r="EN54" s="197"/>
      <c r="EO54" s="197"/>
      <c r="EP54" s="197"/>
      <c r="EQ54" s="197"/>
      <c r="ER54" s="197"/>
      <c r="ES54" s="197"/>
      <c r="ET54" s="197"/>
      <c r="EU54" s="197"/>
      <c r="EV54" s="197"/>
      <c r="EW54" s="197"/>
      <c r="EX54" s="197"/>
      <c r="EY54" s="197"/>
      <c r="EZ54" s="197"/>
      <c r="FA54" s="197"/>
      <c r="FB54" s="197"/>
      <c r="FC54" s="197"/>
      <c r="FD54" s="197"/>
      <c r="FE54" s="197"/>
      <c r="FF54" s="197"/>
      <c r="FG54" s="197"/>
      <c r="FH54" s="197"/>
      <c r="FI54" s="197"/>
      <c r="FJ54" s="197"/>
      <c r="FK54" s="197"/>
      <c r="FL54" s="197"/>
      <c r="FM54" s="197"/>
      <c r="FN54" s="197"/>
      <c r="FO54" s="197"/>
      <c r="FP54" s="197"/>
      <c r="FQ54" s="197"/>
      <c r="FR54" s="197"/>
      <c r="FS54" s="197"/>
      <c r="FT54" s="197"/>
      <c r="FU54" s="197"/>
      <c r="FV54" s="197"/>
      <c r="FW54" s="197"/>
      <c r="FX54" s="197"/>
      <c r="FY54" s="197"/>
      <c r="FZ54" s="197"/>
      <c r="GA54" s="197"/>
      <c r="GB54" s="197"/>
      <c r="GC54" s="197"/>
      <c r="GD54" s="197"/>
      <c r="GE54" s="197"/>
      <c r="GF54" s="197"/>
      <c r="GG54" s="197"/>
      <c r="GH54" s="197"/>
      <c r="GI54" s="197"/>
      <c r="GJ54" s="197"/>
      <c r="GK54" s="197"/>
      <c r="GL54" s="197"/>
      <c r="GM54" s="197"/>
      <c r="GN54" s="197"/>
      <c r="GO54" s="197"/>
      <c r="GP54" s="197"/>
      <c r="GQ54" s="197"/>
      <c r="GR54" s="197"/>
      <c r="GS54" s="197"/>
      <c r="GT54" s="197"/>
      <c r="GU54" s="197"/>
      <c r="GV54" s="197"/>
      <c r="GW54" s="197"/>
      <c r="GX54" s="197"/>
      <c r="GY54" s="197"/>
      <c r="GZ54" s="197"/>
      <c r="HA54" s="197"/>
      <c r="HB54" s="197"/>
      <c r="HC54" s="197"/>
      <c r="HD54" s="197"/>
      <c r="HE54" s="197"/>
      <c r="HF54" s="197"/>
      <c r="HG54" s="197"/>
      <c r="HH54" s="197"/>
      <c r="HI54" s="197"/>
      <c r="HJ54" s="197"/>
      <c r="HK54" s="197"/>
      <c r="HL54" s="197"/>
      <c r="HM54" s="197"/>
      <c r="HN54" s="197"/>
      <c r="HO54" s="197"/>
      <c r="HP54" s="197"/>
      <c r="HQ54" s="197"/>
      <c r="HR54" s="197"/>
      <c r="HS54" s="197"/>
      <c r="HT54" s="197"/>
      <c r="HU54" s="197"/>
      <c r="HV54" s="197"/>
      <c r="HW54" s="197"/>
      <c r="HX54" s="197"/>
      <c r="HY54" s="197"/>
      <c r="HZ54" s="197"/>
      <c r="IA54" s="197"/>
      <c r="IB54" s="197"/>
      <c r="IC54" s="197"/>
      <c r="ID54" s="197"/>
      <c r="IE54" s="197"/>
      <c r="IF54" s="197"/>
      <c r="IG54" s="197"/>
      <c r="IH54" s="197"/>
      <c r="II54" s="197"/>
      <c r="IJ54" s="197"/>
      <c r="IK54" s="197"/>
      <c r="IL54" s="197"/>
      <c r="IM54" s="197"/>
      <c r="IN54" s="197"/>
      <c r="IO54" s="197"/>
      <c r="IP54" s="197"/>
      <c r="IQ54" s="197"/>
      <c r="IR54" s="197"/>
      <c r="IS54" s="197"/>
      <c r="IT54" s="197"/>
      <c r="IU54" s="197"/>
      <c r="IV54" s="197"/>
      <c r="IW54" s="197"/>
      <c r="IX54" s="197"/>
      <c r="IY54" s="197"/>
      <c r="IZ54" s="197"/>
      <c r="JA54" s="197"/>
      <c r="JB54" s="197"/>
      <c r="JC54" s="197"/>
      <c r="JD54" s="197"/>
      <c r="JE54" s="197"/>
      <c r="JF54" s="197"/>
      <c r="JG54" s="197"/>
      <c r="JH54" s="197"/>
      <c r="JI54" s="197"/>
      <c r="JJ54" s="197"/>
      <c r="JK54" s="197"/>
      <c r="JL54" s="197"/>
      <c r="JM54" s="197"/>
      <c r="JN54" s="197"/>
      <c r="JO54" s="197"/>
      <c r="JP54" s="197"/>
      <c r="JQ54" s="197"/>
      <c r="JR54" s="197"/>
      <c r="JS54" s="197"/>
      <c r="JT54" s="197"/>
      <c r="JU54" s="197"/>
      <c r="JV54" s="197"/>
      <c r="JW54" s="197"/>
      <c r="JX54" s="197"/>
      <c r="JY54" s="197"/>
      <c r="JZ54" s="197"/>
      <c r="KA54" s="197"/>
      <c r="KB54" s="197"/>
      <c r="KC54" s="197"/>
      <c r="KD54" s="197"/>
      <c r="KE54" s="197"/>
      <c r="KF54" s="197"/>
      <c r="KG54" s="197"/>
      <c r="KH54" s="197"/>
      <c r="KI54" s="197"/>
      <c r="KJ54" s="197"/>
      <c r="KK54" s="197"/>
      <c r="KL54" s="197"/>
      <c r="KM54" s="197"/>
      <c r="KN54" s="197"/>
      <c r="KO54" s="197"/>
      <c r="KP54" s="197"/>
      <c r="KQ54" s="197"/>
      <c r="KR54" s="197"/>
      <c r="KS54" s="197"/>
      <c r="KT54" s="197"/>
      <c r="KU54" s="197"/>
      <c r="KV54" s="197"/>
      <c r="KW54" s="197"/>
      <c r="KX54" s="197"/>
      <c r="KY54" s="197"/>
      <c r="KZ54" s="197"/>
      <c r="LA54" s="197"/>
      <c r="LB54" s="197"/>
      <c r="LC54" s="197"/>
      <c r="LD54" s="197"/>
      <c r="LE54" s="197"/>
      <c r="LF54" s="197"/>
      <c r="LG54" s="197"/>
      <c r="LH54" s="197"/>
      <c r="LI54" s="197"/>
      <c r="LJ54" s="197"/>
      <c r="LK54" s="197"/>
      <c r="LL54" s="197"/>
      <c r="LM54" s="197"/>
      <c r="LN54" s="197"/>
      <c r="LO54" s="197"/>
      <c r="LP54" s="197"/>
      <c r="LQ54" s="197"/>
      <c r="LR54" s="197"/>
      <c r="LS54" s="197"/>
      <c r="LT54" s="197"/>
      <c r="LU54" s="197"/>
      <c r="LV54" s="197"/>
      <c r="LW54" s="197"/>
      <c r="LX54" s="197"/>
      <c r="LY54" s="197"/>
      <c r="LZ54" s="197"/>
      <c r="MA54" s="197"/>
      <c r="MB54" s="197"/>
      <c r="MC54" s="197"/>
      <c r="MD54" s="197"/>
      <c r="ME54" s="197"/>
      <c r="MF54" s="197"/>
      <c r="MG54" s="197"/>
      <c r="MH54" s="197"/>
      <c r="MI54" s="197"/>
      <c r="MJ54" s="197"/>
      <c r="MK54" s="197"/>
      <c r="ML54" s="197"/>
      <c r="MM54" s="197"/>
      <c r="MN54" s="197"/>
      <c r="MO54" s="197"/>
      <c r="MP54" s="197"/>
      <c r="MQ54" s="197"/>
      <c r="MR54" s="197"/>
      <c r="MS54" s="197"/>
      <c r="MT54" s="197"/>
      <c r="MU54" s="197"/>
      <c r="MV54" s="197"/>
      <c r="MW54" s="197"/>
      <c r="MX54" s="197"/>
      <c r="MY54" s="197"/>
      <c r="MZ54" s="197"/>
      <c r="NA54" s="197"/>
      <c r="NB54" s="197"/>
      <c r="NC54" s="197"/>
      <c r="ND54" s="197"/>
      <c r="NE54" s="197"/>
      <c r="NF54" s="197"/>
      <c r="NG54" s="197"/>
      <c r="NH54" s="197"/>
      <c r="NI54" s="197"/>
      <c r="NJ54" s="197"/>
      <c r="NK54" s="197"/>
      <c r="NL54" s="197"/>
      <c r="NM54" s="197"/>
      <c r="NN54" s="197"/>
      <c r="NO54" s="197"/>
      <c r="NP54" s="197"/>
      <c r="NQ54" s="197"/>
      <c r="NR54" s="197"/>
      <c r="NS54" s="197"/>
      <c r="NT54" s="197"/>
      <c r="NU54" s="197"/>
      <c r="NV54" s="197"/>
      <c r="NW54" s="197"/>
      <c r="NX54" s="197"/>
      <c r="NY54" s="197"/>
      <c r="NZ54" s="197"/>
      <c r="OA54" s="197"/>
      <c r="OB54" s="197"/>
      <c r="OC54" s="197"/>
      <c r="OD54" s="197"/>
      <c r="OE54" s="197"/>
      <c r="OF54" s="197"/>
      <c r="OG54" s="197"/>
      <c r="OH54" s="197"/>
      <c r="OI54" s="197"/>
      <c r="OJ54" s="197"/>
      <c r="OK54" s="197"/>
      <c r="OL54" s="197"/>
      <c r="OM54" s="197"/>
      <c r="ON54" s="197"/>
      <c r="OO54" s="197"/>
      <c r="OP54" s="197"/>
      <c r="OQ54" s="197"/>
      <c r="OR54" s="197"/>
      <c r="OS54" s="197"/>
      <c r="OT54" s="197"/>
      <c r="OU54" s="197"/>
      <c r="OV54" s="197"/>
      <c r="OW54" s="197"/>
      <c r="OX54" s="197"/>
      <c r="OY54" s="197"/>
      <c r="OZ54" s="197"/>
      <c r="PA54" s="197"/>
      <c r="PB54" s="197"/>
      <c r="PC54" s="197"/>
      <c r="PD54" s="197"/>
      <c r="PE54" s="197"/>
      <c r="PF54" s="197"/>
      <c r="PG54" s="197"/>
      <c r="PH54" s="197"/>
      <c r="PI54" s="197"/>
      <c r="PJ54" s="197"/>
      <c r="PK54" s="197"/>
      <c r="PL54" s="197"/>
      <c r="PM54" s="197"/>
      <c r="PN54" s="197"/>
      <c r="PO54" s="197"/>
      <c r="PP54" s="197"/>
      <c r="PQ54" s="197"/>
      <c r="PR54" s="197"/>
      <c r="PS54" s="197"/>
      <c r="PT54" s="197"/>
      <c r="PU54" s="197"/>
      <c r="PV54" s="197"/>
      <c r="PW54" s="197"/>
      <c r="PX54" s="197"/>
      <c r="PY54" s="197"/>
      <c r="PZ54" s="197"/>
      <c r="QA54" s="197"/>
      <c r="QB54" s="197"/>
      <c r="QC54" s="197"/>
      <c r="QD54" s="197"/>
      <c r="QE54" s="197"/>
      <c r="QF54" s="197"/>
      <c r="QG54" s="197"/>
      <c r="QH54" s="197"/>
      <c r="QI54" s="197"/>
      <c r="QJ54" s="197"/>
      <c r="QK54" s="197"/>
      <c r="QL54" s="197"/>
      <c r="QM54" s="197"/>
      <c r="QN54" s="197"/>
      <c r="QO54" s="197"/>
      <c r="QP54" s="197"/>
      <c r="QQ54" s="197"/>
      <c r="QR54" s="197"/>
      <c r="QS54" s="197"/>
      <c r="QT54" s="197"/>
      <c r="QU54" s="197"/>
      <c r="QV54" s="197"/>
      <c r="QW54" s="197"/>
      <c r="QX54" s="197"/>
      <c r="QY54" s="197"/>
      <c r="QZ54" s="197"/>
      <c r="RA54" s="197"/>
      <c r="RB54" s="197"/>
      <c r="RC54" s="197"/>
      <c r="RD54" s="197"/>
      <c r="RE54" s="197"/>
      <c r="RF54" s="197"/>
      <c r="RG54" s="197"/>
      <c r="RH54" s="197"/>
      <c r="RI54" s="197"/>
      <c r="RJ54" s="197"/>
      <c r="RK54" s="197"/>
      <c r="RL54" s="197"/>
      <c r="RM54" s="197"/>
      <c r="RN54" s="197"/>
      <c r="RO54" s="197"/>
      <c r="RP54" s="197"/>
      <c r="RQ54" s="197"/>
      <c r="RR54" s="197"/>
      <c r="RS54" s="197"/>
      <c r="RT54" s="197"/>
      <c r="RU54" s="197"/>
      <c r="RV54" s="197"/>
      <c r="RW54" s="197"/>
      <c r="RX54" s="197"/>
      <c r="RY54" s="197"/>
      <c r="RZ54" s="197"/>
      <c r="SA54" s="197"/>
      <c r="SB54" s="197"/>
      <c r="SC54" s="197"/>
      <c r="SD54" s="197"/>
      <c r="SE54" s="197"/>
      <c r="SF54" s="197"/>
      <c r="SG54" s="197"/>
      <c r="SH54" s="197"/>
      <c r="SI54" s="197"/>
      <c r="SJ54" s="197"/>
      <c r="SK54" s="197"/>
      <c r="SL54" s="197"/>
      <c r="SM54" s="197"/>
      <c r="SN54" s="197"/>
      <c r="SO54" s="197"/>
      <c r="SP54" s="197"/>
      <c r="SQ54" s="197"/>
      <c r="SR54" s="197"/>
      <c r="SS54" s="197"/>
      <c r="ST54" s="197"/>
      <c r="SU54" s="197"/>
      <c r="SV54" s="197"/>
      <c r="SW54" s="197"/>
      <c r="SX54" s="197"/>
      <c r="SY54" s="197"/>
      <c r="SZ54" s="197"/>
      <c r="TA54" s="197"/>
      <c r="TB54" s="197"/>
      <c r="TC54" s="197"/>
      <c r="TD54" s="197"/>
      <c r="TE54" s="197"/>
      <c r="TF54" s="197"/>
      <c r="TG54" s="197"/>
      <c r="TH54" s="197"/>
      <c r="TI54" s="197"/>
      <c r="TJ54" s="197"/>
      <c r="TK54" s="197"/>
      <c r="TL54" s="197"/>
      <c r="TM54" s="197"/>
      <c r="TN54" s="197"/>
      <c r="TO54" s="197"/>
      <c r="TP54" s="197"/>
      <c r="TQ54" s="197"/>
      <c r="TR54" s="197"/>
      <c r="TS54" s="197"/>
      <c r="TT54" s="197"/>
      <c r="TU54" s="197"/>
      <c r="TV54" s="197"/>
      <c r="TW54" s="197"/>
      <c r="TX54" s="197"/>
      <c r="TY54" s="197"/>
      <c r="TZ54" s="197"/>
      <c r="UA54" s="197"/>
      <c r="UB54" s="197"/>
      <c r="UC54" s="197"/>
      <c r="UD54" s="197"/>
      <c r="UE54" s="197"/>
      <c r="UF54" s="197"/>
      <c r="UG54" s="197"/>
      <c r="UH54" s="197"/>
      <c r="UI54" s="197"/>
      <c r="UJ54" s="197"/>
      <c r="UK54" s="197"/>
      <c r="UL54" s="197"/>
      <c r="UM54" s="197"/>
      <c r="UN54" s="197"/>
      <c r="UO54" s="197"/>
      <c r="UP54" s="197"/>
      <c r="UQ54" s="197"/>
      <c r="UR54" s="197"/>
      <c r="US54" s="197"/>
      <c r="UT54" s="197"/>
      <c r="UU54" s="197"/>
      <c r="UV54" s="197"/>
      <c r="UW54" s="197"/>
      <c r="UX54" s="197"/>
      <c r="UY54" s="197"/>
      <c r="UZ54" s="197"/>
      <c r="VA54" s="197"/>
      <c r="VB54" s="197"/>
      <c r="VC54" s="197"/>
      <c r="VD54" s="197"/>
      <c r="VE54" s="197"/>
      <c r="VF54" s="197"/>
      <c r="VG54" s="197"/>
      <c r="VH54" s="197"/>
      <c r="VI54" s="197"/>
      <c r="VJ54" s="197"/>
      <c r="VK54" s="197"/>
      <c r="VL54" s="197"/>
      <c r="VM54" s="197"/>
      <c r="VN54" s="197"/>
      <c r="VO54" s="197"/>
      <c r="VP54" s="197"/>
      <c r="VQ54" s="197"/>
      <c r="VR54" s="197"/>
      <c r="VS54" s="197"/>
      <c r="VT54" s="197"/>
      <c r="VU54" s="197"/>
      <c r="VV54" s="197"/>
      <c r="VW54" s="197"/>
      <c r="VX54" s="197"/>
      <c r="VY54" s="197"/>
      <c r="VZ54" s="197"/>
      <c r="WA54" s="197"/>
      <c r="WB54" s="197"/>
      <c r="WC54" s="197"/>
      <c r="WD54" s="197"/>
      <c r="WE54" s="197"/>
      <c r="WF54" s="197"/>
      <c r="WG54" s="197"/>
      <c r="WH54" s="197"/>
      <c r="WI54" s="197"/>
      <c r="WJ54" s="197"/>
      <c r="WK54" s="197"/>
      <c r="WL54" s="197"/>
      <c r="WM54" s="197"/>
      <c r="WN54" s="197"/>
      <c r="WO54" s="197"/>
      <c r="WP54" s="197"/>
      <c r="WQ54" s="197"/>
      <c r="WR54" s="197"/>
      <c r="WS54" s="197"/>
      <c r="WT54" s="197"/>
      <c r="WU54" s="197"/>
      <c r="WV54" s="197"/>
      <c r="WW54" s="197"/>
      <c r="WX54" s="197"/>
      <c r="WY54" s="197"/>
      <c r="WZ54" s="197"/>
      <c r="XA54" s="197"/>
      <c r="XB54" s="197"/>
      <c r="XC54" s="197"/>
      <c r="XD54" s="197"/>
      <c r="XE54" s="197"/>
      <c r="XF54" s="197"/>
      <c r="XG54" s="197"/>
      <c r="XH54" s="197"/>
      <c r="XI54" s="197"/>
      <c r="XJ54" s="197"/>
      <c r="XK54" s="197"/>
      <c r="XL54" s="197"/>
      <c r="XM54" s="197"/>
      <c r="XN54" s="197"/>
      <c r="XO54" s="197"/>
      <c r="XP54" s="197"/>
      <c r="XQ54" s="197"/>
      <c r="XR54" s="197"/>
      <c r="XS54" s="197"/>
      <c r="XT54" s="197"/>
      <c r="XU54" s="197"/>
      <c r="XV54" s="197"/>
      <c r="XW54" s="197"/>
      <c r="XX54" s="197"/>
      <c r="XY54" s="197"/>
      <c r="XZ54" s="197"/>
      <c r="YA54" s="197"/>
      <c r="YB54" s="197"/>
      <c r="YC54" s="197"/>
      <c r="YD54" s="197"/>
      <c r="YE54" s="197"/>
      <c r="YF54" s="197"/>
      <c r="YG54" s="197"/>
      <c r="YH54" s="197"/>
      <c r="YI54" s="197"/>
      <c r="YJ54" s="197"/>
      <c r="YK54" s="197"/>
      <c r="YL54" s="197"/>
      <c r="YM54" s="197"/>
      <c r="YN54" s="197"/>
      <c r="YO54" s="197"/>
      <c r="YP54" s="197"/>
      <c r="YQ54" s="197"/>
      <c r="YR54" s="197"/>
      <c r="YS54" s="197"/>
      <c r="YT54" s="197"/>
      <c r="YU54" s="197"/>
      <c r="YV54" s="197"/>
      <c r="YW54" s="197"/>
      <c r="YX54" s="197"/>
      <c r="YY54" s="197"/>
      <c r="YZ54" s="197"/>
      <c r="ZA54" s="197"/>
      <c r="ZB54" s="197"/>
      <c r="ZC54" s="197"/>
      <c r="ZD54" s="197"/>
      <c r="ZE54" s="197"/>
      <c r="ZF54" s="197"/>
      <c r="ZG54" s="197"/>
      <c r="ZH54" s="197"/>
      <c r="ZI54" s="197"/>
      <c r="ZJ54" s="197"/>
      <c r="ZK54" s="197"/>
      <c r="ZL54" s="197"/>
      <c r="ZM54" s="197"/>
      <c r="ZN54" s="197"/>
      <c r="ZO54" s="197"/>
      <c r="ZP54" s="197"/>
      <c r="ZQ54" s="197"/>
      <c r="ZR54" s="197"/>
      <c r="ZS54" s="197"/>
      <c r="ZT54" s="197"/>
      <c r="ZU54" s="197"/>
      <c r="ZV54" s="197"/>
      <c r="ZW54" s="197"/>
      <c r="ZX54" s="197"/>
      <c r="ZY54" s="197"/>
      <c r="ZZ54" s="197"/>
      <c r="AAA54" s="197"/>
      <c r="AAB54" s="197"/>
      <c r="AAC54" s="197"/>
      <c r="AAD54" s="197"/>
      <c r="AAE54" s="197"/>
      <c r="AAF54" s="197"/>
      <c r="AAG54" s="197"/>
      <c r="AAH54" s="197"/>
      <c r="AAI54" s="197"/>
      <c r="AAJ54" s="197"/>
      <c r="AAK54" s="197"/>
      <c r="AAL54" s="197"/>
      <c r="AAM54" s="197"/>
      <c r="AAN54" s="197"/>
      <c r="AAO54" s="197"/>
      <c r="AAP54" s="197"/>
      <c r="AAQ54" s="197"/>
      <c r="AAR54" s="197"/>
      <c r="AAS54" s="197"/>
      <c r="AAT54" s="197"/>
      <c r="AAU54" s="197"/>
      <c r="AAV54" s="197"/>
      <c r="AAW54" s="197"/>
      <c r="AAX54" s="197"/>
      <c r="AAY54" s="197"/>
      <c r="AAZ54" s="197"/>
      <c r="ABA54" s="197"/>
      <c r="ABB54" s="197"/>
      <c r="ABC54" s="197"/>
      <c r="ABD54" s="197"/>
      <c r="ABE54" s="197"/>
      <c r="ABF54" s="197"/>
      <c r="ABG54" s="197"/>
      <c r="ABH54" s="197"/>
      <c r="ABI54" s="197"/>
      <c r="ABJ54" s="197"/>
      <c r="ABK54" s="197"/>
      <c r="ABL54" s="197"/>
      <c r="ABM54" s="197"/>
      <c r="ABN54" s="197"/>
      <c r="ABO54" s="197"/>
      <c r="ABP54" s="197"/>
      <c r="ABQ54" s="197"/>
      <c r="ABR54" s="197"/>
      <c r="ABS54" s="197"/>
      <c r="ABT54" s="197"/>
      <c r="ABU54" s="197"/>
      <c r="ABV54" s="197"/>
      <c r="ABW54" s="197"/>
      <c r="ABX54" s="197"/>
      <c r="ABY54" s="197"/>
      <c r="ABZ54" s="197"/>
      <c r="ACA54" s="197"/>
      <c r="ACB54" s="197"/>
      <c r="ACC54" s="197"/>
      <c r="ACD54" s="197"/>
      <c r="ACE54" s="197"/>
      <c r="ACF54" s="197"/>
      <c r="ACG54" s="197"/>
      <c r="ACH54" s="197"/>
      <c r="ACI54" s="197"/>
      <c r="ACJ54" s="197"/>
      <c r="ACK54" s="197"/>
      <c r="ACL54" s="197"/>
      <c r="ACM54" s="197"/>
      <c r="ACN54" s="197"/>
      <c r="ACO54" s="197"/>
      <c r="ACP54" s="197"/>
      <c r="ACQ54" s="197"/>
      <c r="ACR54" s="197"/>
      <c r="ACS54" s="197"/>
      <c r="ACT54" s="197"/>
      <c r="ACU54" s="197"/>
      <c r="ACV54" s="197"/>
      <c r="ACW54" s="197"/>
      <c r="ACX54" s="197"/>
      <c r="ACY54" s="197"/>
      <c r="ACZ54" s="197"/>
      <c r="ADA54" s="197"/>
      <c r="ADB54" s="197"/>
      <c r="ADC54" s="197"/>
      <c r="ADD54" s="197"/>
      <c r="ADE54" s="197"/>
      <c r="ADF54" s="197"/>
      <c r="ADG54" s="197"/>
      <c r="ADH54" s="197"/>
      <c r="ADI54" s="197"/>
      <c r="ADJ54" s="197"/>
      <c r="ADK54" s="197"/>
      <c r="ADL54" s="197"/>
      <c r="ADM54" s="197"/>
      <c r="ADN54" s="197"/>
      <c r="ADO54" s="197"/>
      <c r="ADP54" s="197"/>
      <c r="ADQ54" s="197"/>
      <c r="ADR54" s="197"/>
      <c r="ADS54" s="197"/>
      <c r="ADT54" s="197"/>
      <c r="ADU54" s="197"/>
      <c r="ADV54" s="197"/>
      <c r="ADW54" s="197"/>
      <c r="ADX54" s="197"/>
      <c r="ADY54" s="197"/>
      <c r="ADZ54" s="197"/>
      <c r="AEA54" s="197"/>
      <c r="AEB54" s="197"/>
      <c r="AEC54" s="197"/>
      <c r="AED54" s="197"/>
      <c r="AEE54" s="197"/>
      <c r="AEF54" s="197"/>
      <c r="AEG54" s="197"/>
      <c r="AEH54" s="197"/>
      <c r="AEI54" s="197"/>
      <c r="AEJ54" s="197"/>
      <c r="AEK54" s="197"/>
      <c r="AEL54" s="197"/>
      <c r="AEM54" s="197"/>
      <c r="AEN54" s="197"/>
      <c r="AEO54" s="197"/>
      <c r="AEP54" s="197"/>
      <c r="AEQ54" s="197"/>
      <c r="AER54" s="197"/>
      <c r="AES54" s="197"/>
      <c r="AET54" s="197"/>
      <c r="AEU54" s="197"/>
      <c r="AEV54" s="197"/>
      <c r="AEW54" s="197"/>
      <c r="AEX54" s="197"/>
      <c r="AEY54" s="197"/>
      <c r="AEZ54" s="197"/>
      <c r="AFA54" s="197"/>
      <c r="AFB54" s="197"/>
      <c r="AFC54" s="197"/>
      <c r="AFD54" s="197"/>
      <c r="AFE54" s="197"/>
      <c r="AFF54" s="197"/>
      <c r="AFG54" s="197"/>
      <c r="AFH54" s="197"/>
      <c r="AFI54" s="197"/>
      <c r="AFJ54" s="197"/>
      <c r="AFK54" s="197"/>
      <c r="AFL54" s="197"/>
      <c r="AFM54" s="197"/>
      <c r="AFN54" s="197"/>
      <c r="AFO54" s="197"/>
      <c r="AFP54" s="197"/>
      <c r="AFQ54" s="197"/>
      <c r="AFR54" s="197"/>
      <c r="AFS54" s="197"/>
      <c r="AFT54" s="197"/>
      <c r="AFU54" s="197"/>
      <c r="AFV54" s="197"/>
      <c r="AFW54" s="197"/>
      <c r="AFX54" s="197"/>
      <c r="AFY54" s="197"/>
      <c r="AFZ54" s="197"/>
      <c r="AGA54" s="197"/>
      <c r="AGB54" s="197"/>
      <c r="AGC54" s="197"/>
      <c r="AGD54" s="197"/>
      <c r="AGE54" s="197"/>
      <c r="AGF54" s="197"/>
      <c r="AGG54" s="197"/>
      <c r="AGH54" s="197"/>
      <c r="AGI54" s="197"/>
      <c r="AGJ54" s="197"/>
      <c r="AGK54" s="197"/>
      <c r="AGL54" s="197"/>
      <c r="AGM54" s="197"/>
      <c r="AGN54" s="197"/>
      <c r="AGO54" s="197"/>
      <c r="AGP54" s="197"/>
      <c r="AGQ54" s="197"/>
      <c r="AGR54" s="197"/>
      <c r="AGS54" s="197"/>
      <c r="AGT54" s="197"/>
      <c r="AGU54" s="197"/>
      <c r="AGV54" s="197"/>
      <c r="AGW54" s="197"/>
      <c r="AGX54" s="197"/>
      <c r="AGY54" s="197"/>
      <c r="AGZ54" s="197"/>
      <c r="AHA54" s="197"/>
      <c r="AHB54" s="197"/>
      <c r="AHC54" s="197"/>
      <c r="AHD54" s="197"/>
      <c r="AHE54" s="197"/>
      <c r="AHF54" s="197"/>
      <c r="AHG54" s="197"/>
      <c r="AHH54" s="197"/>
      <c r="AHI54" s="197"/>
      <c r="AHJ54" s="197"/>
      <c r="AHK54" s="197"/>
      <c r="AHL54" s="197"/>
      <c r="AHM54" s="197"/>
      <c r="AHN54" s="197"/>
      <c r="AHO54" s="197"/>
      <c r="AHP54" s="197"/>
      <c r="AHQ54" s="197"/>
      <c r="AHR54" s="197"/>
      <c r="AHS54" s="197"/>
      <c r="AHT54" s="197"/>
      <c r="AHU54" s="197"/>
      <c r="AHV54" s="197"/>
      <c r="AHW54" s="197"/>
      <c r="AHX54" s="197"/>
      <c r="AHY54" s="197"/>
      <c r="AHZ54" s="197"/>
      <c r="AIA54" s="197"/>
      <c r="AIB54" s="197"/>
      <c r="AIC54" s="197"/>
      <c r="AID54" s="197"/>
      <c r="AIE54" s="197"/>
      <c r="AIF54" s="197"/>
      <c r="AIG54" s="197"/>
      <c r="AIH54" s="197"/>
      <c r="AII54" s="197"/>
      <c r="AIJ54" s="197"/>
      <c r="AIK54" s="197"/>
      <c r="AIL54" s="197"/>
      <c r="AIM54" s="197"/>
      <c r="AIN54" s="197"/>
      <c r="AIO54" s="197"/>
      <c r="AIP54" s="197"/>
      <c r="AIQ54" s="197"/>
      <c r="AIR54" s="197"/>
      <c r="AIS54" s="197"/>
      <c r="AIT54" s="197"/>
      <c r="AIU54" s="197"/>
      <c r="AIV54" s="197"/>
      <c r="AIW54" s="197"/>
      <c r="AIX54" s="197"/>
      <c r="AIY54" s="197"/>
      <c r="AIZ54" s="197"/>
      <c r="AJA54" s="197"/>
      <c r="AJB54" s="197"/>
      <c r="AJC54" s="197"/>
      <c r="AJD54" s="197"/>
      <c r="AJE54" s="197"/>
      <c r="AJF54" s="197"/>
      <c r="AJG54" s="197"/>
      <c r="AJH54" s="197"/>
      <c r="AJI54" s="197"/>
      <c r="AJJ54" s="197"/>
      <c r="AJK54" s="197"/>
      <c r="AJL54" s="197"/>
      <c r="AJM54" s="197"/>
      <c r="AJN54" s="197"/>
      <c r="AJO54" s="197"/>
      <c r="AJP54" s="197"/>
      <c r="AJQ54" s="197"/>
      <c r="AJR54" s="197"/>
      <c r="AJS54" s="197"/>
      <c r="AJT54" s="197"/>
      <c r="AJU54" s="197"/>
      <c r="AJV54" s="197"/>
      <c r="AJW54" s="197"/>
      <c r="AJX54" s="197"/>
      <c r="AJY54" s="197"/>
      <c r="AJZ54" s="197"/>
      <c r="AKA54" s="197"/>
      <c r="AKB54" s="197"/>
      <c r="AKC54" s="197"/>
      <c r="AKD54" s="197"/>
      <c r="AKE54" s="197"/>
      <c r="AKF54" s="197"/>
      <c r="AKG54" s="197"/>
      <c r="AKH54" s="197"/>
      <c r="AKI54" s="197"/>
      <c r="AKJ54" s="197"/>
      <c r="AKK54" s="197"/>
      <c r="AKL54" s="197"/>
      <c r="AKM54" s="197"/>
      <c r="AKN54" s="197"/>
      <c r="AKO54" s="197"/>
      <c r="AKP54" s="197"/>
      <c r="AKQ54" s="197"/>
      <c r="AKR54" s="197"/>
      <c r="AKS54" s="197"/>
      <c r="AKT54" s="197"/>
      <c r="AKU54" s="197"/>
      <c r="AKV54" s="197"/>
      <c r="AKW54" s="197"/>
      <c r="AKX54" s="197"/>
      <c r="AKY54" s="197"/>
      <c r="AKZ54" s="197"/>
      <c r="ALA54" s="197"/>
      <c r="ALB54" s="197"/>
      <c r="ALC54" s="197"/>
      <c r="ALD54" s="197"/>
      <c r="ALE54" s="197"/>
      <c r="ALF54" s="197"/>
      <c r="ALG54" s="197"/>
      <c r="ALH54" s="197"/>
      <c r="ALI54" s="197"/>
      <c r="ALJ54" s="197"/>
      <c r="ALK54" s="197"/>
      <c r="ALL54" s="197"/>
      <c r="ALM54" s="197"/>
      <c r="ALN54" s="197"/>
      <c r="ALO54" s="197"/>
      <c r="ALP54" s="197"/>
      <c r="ALQ54" s="197"/>
      <c r="ALR54" s="197"/>
      <c r="ALS54" s="197"/>
      <c r="ALT54" s="197"/>
      <c r="ALU54" s="197"/>
      <c r="ALV54" s="197"/>
      <c r="ALW54" s="197"/>
      <c r="ALX54" s="197"/>
      <c r="ALY54" s="197"/>
      <c r="ALZ54" s="197"/>
      <c r="AMA54" s="197"/>
      <c r="AMB54" s="197"/>
      <c r="AMC54" s="197"/>
      <c r="AMD54" s="197"/>
      <c r="AME54" s="197"/>
      <c r="AMF54" s="197"/>
      <c r="AMG54" s="197"/>
      <c r="AMH54" s="197"/>
      <c r="AMI54" s="197"/>
      <c r="AMJ54" s="197"/>
      <c r="AMK54" s="197"/>
      <c r="AML54" s="197"/>
      <c r="AMM54" s="197"/>
      <c r="AMN54" s="197"/>
      <c r="AMO54" s="197"/>
      <c r="AMP54" s="197"/>
      <c r="AMQ54" s="197"/>
      <c r="AMR54" s="197"/>
      <c r="AMS54" s="197"/>
      <c r="AMT54" s="197"/>
      <c r="AMU54" s="197"/>
      <c r="AMV54" s="197"/>
      <c r="AMW54" s="197"/>
      <c r="AMX54" s="197"/>
      <c r="AMY54" s="197"/>
      <c r="AMZ54" s="197"/>
      <c r="ANA54" s="197"/>
      <c r="ANB54" s="197"/>
      <c r="ANC54" s="197"/>
      <c r="AND54" s="197"/>
      <c r="ANE54" s="197"/>
      <c r="ANF54" s="197"/>
      <c r="ANG54" s="197"/>
      <c r="ANH54" s="197"/>
      <c r="ANI54" s="197"/>
      <c r="ANJ54" s="197"/>
      <c r="ANK54" s="197"/>
      <c r="ANL54" s="197"/>
      <c r="ANM54" s="197"/>
      <c r="ANN54" s="197"/>
      <c r="ANO54" s="197"/>
      <c r="ANP54" s="197"/>
      <c r="ANQ54" s="197"/>
      <c r="ANR54" s="197"/>
      <c r="ANS54" s="197"/>
      <c r="ANT54" s="197"/>
      <c r="ANU54" s="197"/>
      <c r="ANV54" s="197"/>
      <c r="ANW54" s="197"/>
      <c r="ANX54" s="197"/>
      <c r="ANY54" s="197"/>
      <c r="ANZ54" s="197"/>
      <c r="AOA54" s="197"/>
      <c r="AOB54" s="197"/>
      <c r="AOC54" s="197"/>
      <c r="AOD54" s="197"/>
      <c r="AOE54" s="197"/>
      <c r="AOF54" s="197"/>
      <c r="AOG54" s="197"/>
      <c r="AOH54" s="197"/>
      <c r="AOI54" s="197"/>
      <c r="AOJ54" s="197"/>
      <c r="AOK54" s="197"/>
      <c r="AOL54" s="197"/>
      <c r="AOM54" s="197"/>
      <c r="AON54" s="197"/>
      <c r="AOO54" s="197"/>
      <c r="AOP54" s="197"/>
      <c r="AOQ54" s="197"/>
      <c r="AOR54" s="197"/>
      <c r="AOS54" s="197"/>
      <c r="AOT54" s="197"/>
      <c r="AOU54" s="197"/>
      <c r="AOV54" s="197"/>
      <c r="AOW54" s="197"/>
      <c r="AOX54" s="197"/>
      <c r="AOY54" s="197"/>
      <c r="AOZ54" s="197"/>
      <c r="APA54" s="197"/>
      <c r="APB54" s="197"/>
      <c r="APC54" s="197"/>
      <c r="APD54" s="197"/>
      <c r="APE54" s="197"/>
      <c r="APF54" s="197"/>
      <c r="APG54" s="197"/>
      <c r="APH54" s="197"/>
      <c r="API54" s="197"/>
      <c r="APJ54" s="197"/>
      <c r="APK54" s="197"/>
      <c r="APL54" s="197"/>
      <c r="APM54" s="197"/>
      <c r="APN54" s="197"/>
      <c r="APO54" s="197"/>
      <c r="APP54" s="197"/>
      <c r="APQ54" s="197"/>
      <c r="APR54" s="197"/>
      <c r="APS54" s="197"/>
      <c r="APT54" s="197"/>
      <c r="APU54" s="197"/>
      <c r="APV54" s="197"/>
      <c r="APW54" s="197"/>
      <c r="APX54" s="197"/>
      <c r="APY54" s="197"/>
      <c r="APZ54" s="197"/>
      <c r="AQA54" s="197"/>
      <c r="AQB54" s="197"/>
      <c r="AQC54" s="197"/>
      <c r="AQD54" s="197"/>
      <c r="AQE54" s="197"/>
      <c r="AQF54" s="197"/>
      <c r="AQG54" s="197"/>
      <c r="AQH54" s="197"/>
      <c r="AQI54" s="197"/>
      <c r="AQJ54" s="197"/>
      <c r="AQK54" s="197"/>
      <c r="AQL54" s="197"/>
      <c r="AQM54" s="197"/>
      <c r="AQN54" s="197"/>
      <c r="AQO54" s="197"/>
      <c r="AQP54" s="197"/>
      <c r="AQQ54" s="197"/>
      <c r="AQR54" s="197"/>
      <c r="AQS54" s="197"/>
      <c r="AQT54" s="197"/>
      <c r="AQU54" s="197"/>
      <c r="AQV54" s="197"/>
      <c r="AQW54" s="197"/>
      <c r="AQX54" s="197"/>
      <c r="AQY54" s="197"/>
      <c r="AQZ54" s="197"/>
      <c r="ARA54" s="197"/>
      <c r="ARB54" s="197"/>
      <c r="ARC54" s="197"/>
      <c r="ARD54" s="197"/>
      <c r="ARE54" s="197"/>
      <c r="ARF54" s="197"/>
      <c r="ARG54" s="197"/>
      <c r="ARH54" s="197"/>
      <c r="ARI54" s="197"/>
      <c r="ARJ54" s="197"/>
      <c r="ARK54" s="197"/>
      <c r="ARL54" s="197"/>
      <c r="ARM54" s="197"/>
      <c r="ARN54" s="197"/>
      <c r="ARO54" s="197"/>
      <c r="ARP54" s="197"/>
      <c r="ARQ54" s="197"/>
      <c r="ARR54" s="197"/>
      <c r="ARS54" s="197"/>
      <c r="ART54" s="197"/>
      <c r="ARU54" s="197"/>
      <c r="ARV54" s="197"/>
      <c r="ARW54" s="197"/>
      <c r="ARX54" s="197"/>
      <c r="ARY54" s="197"/>
      <c r="ARZ54" s="197"/>
      <c r="ASA54" s="197"/>
      <c r="ASB54" s="197"/>
      <c r="ASC54" s="197"/>
      <c r="ASD54" s="197"/>
      <c r="ASE54" s="197"/>
      <c r="ASF54" s="197"/>
      <c r="ASG54" s="197"/>
      <c r="ASH54" s="197"/>
      <c r="ASI54" s="197"/>
      <c r="ASJ54" s="197"/>
      <c r="ASK54" s="197"/>
      <c r="ASL54" s="197"/>
      <c r="ASM54" s="197"/>
      <c r="ASN54" s="197"/>
      <c r="ASO54" s="197"/>
      <c r="ASP54" s="197"/>
      <c r="ASQ54" s="197"/>
      <c r="ASR54" s="197"/>
      <c r="ASS54" s="197"/>
      <c r="AST54" s="197"/>
      <c r="ASU54" s="197"/>
      <c r="ASV54" s="197"/>
      <c r="ASW54" s="197"/>
      <c r="ASX54" s="197"/>
      <c r="ASY54" s="197"/>
      <c r="ASZ54" s="197"/>
      <c r="ATA54" s="197"/>
      <c r="ATB54" s="197"/>
      <c r="ATC54" s="197"/>
      <c r="ATD54" s="197"/>
      <c r="ATE54" s="197"/>
      <c r="ATF54" s="197"/>
      <c r="ATG54" s="197"/>
      <c r="ATH54" s="197"/>
      <c r="ATI54" s="197"/>
      <c r="ATJ54" s="197"/>
      <c r="ATK54" s="197"/>
      <c r="ATL54" s="197"/>
      <c r="ATM54" s="197"/>
      <c r="ATN54" s="197"/>
      <c r="ATO54" s="197"/>
      <c r="ATP54" s="197"/>
      <c r="ATQ54" s="197"/>
      <c r="ATR54" s="197"/>
      <c r="ATS54" s="197"/>
      <c r="ATT54" s="197"/>
      <c r="ATU54" s="197"/>
      <c r="ATV54" s="197"/>
      <c r="ATW54" s="197"/>
      <c r="ATX54" s="197"/>
      <c r="ATY54" s="197"/>
      <c r="ATZ54" s="197"/>
      <c r="AUA54" s="197"/>
      <c r="AUB54" s="197"/>
      <c r="AUC54" s="197"/>
      <c r="AUD54" s="197"/>
      <c r="AUE54" s="197"/>
      <c r="AUF54" s="197"/>
      <c r="AUG54" s="197"/>
      <c r="AUH54" s="197"/>
      <c r="AUI54" s="197"/>
      <c r="AUJ54" s="197"/>
      <c r="AUK54" s="197"/>
      <c r="AUL54" s="197"/>
      <c r="AUM54" s="197"/>
      <c r="AUN54" s="197"/>
      <c r="AUO54" s="197"/>
      <c r="AUP54" s="197"/>
      <c r="AUQ54" s="197"/>
      <c r="AUR54" s="197"/>
      <c r="AUS54" s="197"/>
      <c r="AUT54" s="197"/>
      <c r="AUU54" s="197"/>
      <c r="AUV54" s="197"/>
      <c r="AUW54" s="197"/>
      <c r="AUX54" s="197"/>
      <c r="AUY54" s="197"/>
      <c r="AUZ54" s="197"/>
      <c r="AVA54" s="197"/>
      <c r="AVB54" s="197"/>
      <c r="AVC54" s="197"/>
      <c r="AVD54" s="197"/>
      <c r="AVE54" s="197"/>
      <c r="AVF54" s="197"/>
      <c r="AVG54" s="197"/>
      <c r="AVH54" s="197"/>
      <c r="AVI54" s="197"/>
      <c r="AVJ54" s="197"/>
      <c r="AVK54" s="197"/>
      <c r="AVL54" s="197"/>
      <c r="AVM54" s="197"/>
      <c r="AVN54" s="197"/>
      <c r="AVO54" s="197"/>
      <c r="AVP54" s="197"/>
      <c r="AVQ54" s="197"/>
      <c r="AVR54" s="197"/>
      <c r="AVS54" s="197"/>
      <c r="AVT54" s="197"/>
      <c r="AVU54" s="197"/>
      <c r="AVV54" s="197"/>
      <c r="AVW54" s="197"/>
      <c r="AVX54" s="197"/>
      <c r="AVY54" s="197"/>
      <c r="AVZ54" s="197"/>
      <c r="AWA54" s="197"/>
      <c r="AWB54" s="197"/>
      <c r="AWC54" s="197"/>
      <c r="AWD54" s="197"/>
      <c r="AWE54" s="197"/>
      <c r="AWF54" s="197"/>
      <c r="AWG54" s="197"/>
      <c r="AWH54" s="197"/>
      <c r="AWI54" s="197"/>
      <c r="AWJ54" s="197"/>
      <c r="AWK54" s="197"/>
      <c r="AWL54" s="197"/>
      <c r="AWM54" s="197"/>
      <c r="AWN54" s="197"/>
      <c r="AWO54" s="197"/>
      <c r="AWP54" s="197"/>
      <c r="AWQ54" s="197"/>
      <c r="AWR54" s="197"/>
      <c r="AWS54" s="197"/>
      <c r="AWT54" s="197"/>
      <c r="AWU54" s="197"/>
      <c r="AWV54" s="197"/>
      <c r="AWW54" s="197"/>
      <c r="AWX54" s="197"/>
      <c r="AWY54" s="197"/>
      <c r="AWZ54" s="197"/>
      <c r="AXA54" s="197"/>
      <c r="AXB54" s="197"/>
      <c r="AXC54" s="197"/>
      <c r="AXD54" s="197"/>
      <c r="AXE54" s="197"/>
      <c r="AXF54" s="197"/>
      <c r="AXG54" s="197"/>
      <c r="AXH54" s="197"/>
      <c r="AXI54" s="197"/>
      <c r="AXJ54" s="197"/>
      <c r="AXK54" s="197"/>
      <c r="AXL54" s="197"/>
      <c r="AXM54" s="197"/>
      <c r="AXN54" s="197"/>
      <c r="AXO54" s="197"/>
      <c r="AXP54" s="197"/>
      <c r="AXQ54" s="197"/>
      <c r="AXR54" s="197"/>
      <c r="AXS54" s="197"/>
      <c r="AXT54" s="197"/>
      <c r="AXU54" s="197"/>
      <c r="AXV54" s="197"/>
      <c r="AXW54" s="197"/>
      <c r="AXX54" s="197"/>
      <c r="AXY54" s="197"/>
      <c r="AXZ54" s="197"/>
      <c r="AYA54" s="197"/>
      <c r="AYB54" s="197"/>
      <c r="AYC54" s="197"/>
      <c r="AYD54" s="197"/>
      <c r="AYE54" s="197"/>
      <c r="AYF54" s="197"/>
      <c r="AYG54" s="197"/>
      <c r="AYH54" s="197"/>
      <c r="AYI54" s="197"/>
      <c r="AYJ54" s="197"/>
      <c r="AYK54" s="197"/>
      <c r="AYL54" s="197"/>
      <c r="AYM54" s="197"/>
      <c r="AYN54" s="197"/>
      <c r="AYO54" s="197"/>
      <c r="AYP54" s="197"/>
      <c r="AYQ54" s="197"/>
      <c r="AYR54" s="197"/>
      <c r="AYS54" s="197"/>
      <c r="AYT54" s="197"/>
      <c r="AYU54" s="197"/>
      <c r="AYV54" s="197"/>
      <c r="AYW54" s="197"/>
      <c r="AYX54" s="197"/>
      <c r="AYY54" s="197"/>
      <c r="AYZ54" s="197"/>
      <c r="AZA54" s="197"/>
      <c r="AZB54" s="197"/>
      <c r="AZC54" s="197"/>
      <c r="AZD54" s="197"/>
      <c r="AZE54" s="197"/>
      <c r="AZF54" s="197"/>
      <c r="AZG54" s="197"/>
      <c r="AZH54" s="197"/>
      <c r="AZI54" s="197"/>
      <c r="AZJ54" s="197"/>
      <c r="AZK54" s="197"/>
      <c r="AZL54" s="197"/>
      <c r="AZM54" s="197"/>
      <c r="AZN54" s="197"/>
      <c r="AZO54" s="197"/>
      <c r="AZP54" s="197"/>
      <c r="AZQ54" s="197"/>
      <c r="AZR54" s="197"/>
      <c r="AZS54" s="197"/>
      <c r="AZT54" s="197"/>
      <c r="AZU54" s="197"/>
      <c r="AZV54" s="197"/>
      <c r="AZW54" s="197"/>
      <c r="AZX54" s="197"/>
      <c r="AZY54" s="197"/>
      <c r="AZZ54" s="197"/>
      <c r="BAA54" s="197"/>
      <c r="BAB54" s="197"/>
      <c r="BAC54" s="197"/>
      <c r="BAD54" s="197"/>
      <c r="BAE54" s="197"/>
      <c r="BAF54" s="197"/>
      <c r="BAG54" s="197"/>
      <c r="BAH54" s="197"/>
      <c r="BAI54" s="197"/>
      <c r="BAJ54" s="197"/>
      <c r="BAK54" s="197"/>
      <c r="BAL54" s="197"/>
      <c r="BAM54" s="197"/>
      <c r="BAN54" s="197"/>
      <c r="BAO54" s="197"/>
      <c r="BAP54" s="197"/>
      <c r="BAQ54" s="197"/>
      <c r="BAR54" s="197"/>
      <c r="BAS54" s="197"/>
      <c r="BAT54" s="197"/>
      <c r="BAU54" s="197"/>
      <c r="BAV54" s="197"/>
      <c r="BAW54" s="197"/>
      <c r="BAX54" s="197"/>
      <c r="BAY54" s="197"/>
      <c r="BAZ54" s="197"/>
      <c r="BBA54" s="197"/>
      <c r="BBB54" s="197"/>
      <c r="BBC54" s="197"/>
      <c r="BBD54" s="197"/>
      <c r="BBE54" s="197"/>
      <c r="BBF54" s="197"/>
      <c r="BBG54" s="197"/>
      <c r="BBH54" s="197"/>
      <c r="BBI54" s="197"/>
      <c r="BBJ54" s="197"/>
      <c r="BBK54" s="197"/>
      <c r="BBL54" s="197"/>
      <c r="BBM54" s="197"/>
      <c r="BBN54" s="197"/>
      <c r="BBO54" s="197"/>
      <c r="BBP54" s="197"/>
      <c r="BBQ54" s="197"/>
      <c r="BBR54" s="197"/>
      <c r="BBS54" s="197"/>
      <c r="BBT54" s="197"/>
      <c r="BBU54" s="197"/>
      <c r="BBV54" s="197"/>
      <c r="BBW54" s="197"/>
      <c r="BBX54" s="197"/>
      <c r="BBY54" s="197"/>
      <c r="BBZ54" s="197"/>
      <c r="BCA54" s="197"/>
      <c r="BCB54" s="197"/>
      <c r="BCC54" s="197"/>
      <c r="BCD54" s="197"/>
      <c r="BCE54" s="197"/>
      <c r="BCF54" s="197"/>
      <c r="BCG54" s="197"/>
      <c r="BCH54" s="197"/>
      <c r="BCI54" s="197"/>
      <c r="BCJ54" s="197"/>
      <c r="BCK54" s="197"/>
      <c r="BCL54" s="197"/>
      <c r="BCM54" s="197"/>
      <c r="BCN54" s="197"/>
      <c r="BCO54" s="197"/>
      <c r="BCP54" s="197"/>
      <c r="BCQ54" s="197"/>
      <c r="BCR54" s="197"/>
      <c r="BCS54" s="197"/>
      <c r="BCT54" s="197"/>
      <c r="BCU54" s="197"/>
      <c r="BCV54" s="197"/>
      <c r="BCW54" s="197"/>
      <c r="BCX54" s="197"/>
      <c r="BCY54" s="197"/>
      <c r="BCZ54" s="197"/>
      <c r="BDA54" s="197"/>
      <c r="BDB54" s="197"/>
      <c r="BDC54" s="197"/>
      <c r="BDD54" s="197"/>
      <c r="BDE54" s="197"/>
      <c r="BDF54" s="197"/>
      <c r="BDG54" s="197"/>
      <c r="BDH54" s="197"/>
      <c r="BDI54" s="197"/>
      <c r="BDJ54" s="197"/>
      <c r="BDK54" s="197"/>
      <c r="BDL54" s="197"/>
      <c r="BDM54" s="197"/>
      <c r="BDN54" s="197"/>
      <c r="BDO54" s="197"/>
      <c r="BDP54" s="197"/>
      <c r="BDQ54" s="197"/>
      <c r="BDR54" s="197"/>
      <c r="BDS54" s="197"/>
      <c r="BDT54" s="197"/>
      <c r="BDU54" s="197"/>
      <c r="BDV54" s="197"/>
      <c r="BDW54" s="197"/>
      <c r="BDX54" s="197"/>
      <c r="BDY54" s="197"/>
      <c r="BDZ54" s="197"/>
      <c r="BEA54" s="197"/>
      <c r="BEB54" s="197"/>
      <c r="BEC54" s="197"/>
      <c r="BED54" s="197"/>
      <c r="BEE54" s="197"/>
      <c r="BEF54" s="197"/>
      <c r="BEG54" s="197"/>
      <c r="BEH54" s="197"/>
      <c r="BEI54" s="197"/>
      <c r="BEJ54" s="197"/>
      <c r="BEK54" s="197"/>
      <c r="BEL54" s="197"/>
      <c r="BEM54" s="197"/>
      <c r="BEN54" s="197"/>
      <c r="BEO54" s="197"/>
      <c r="BEP54" s="197"/>
      <c r="BEQ54" s="197"/>
      <c r="BER54" s="197"/>
      <c r="BES54" s="197"/>
      <c r="BET54" s="197"/>
      <c r="BEU54" s="197"/>
      <c r="BEV54" s="197"/>
      <c r="BEW54" s="197"/>
      <c r="BEX54" s="197"/>
      <c r="BEY54" s="197"/>
      <c r="BEZ54" s="197"/>
      <c r="BFA54" s="197"/>
      <c r="BFB54" s="197"/>
      <c r="BFC54" s="197"/>
      <c r="BFD54" s="197"/>
      <c r="BFE54" s="197"/>
      <c r="BFF54" s="197"/>
      <c r="BFG54" s="197"/>
      <c r="BFH54" s="197"/>
      <c r="BFI54" s="197"/>
      <c r="BFJ54" s="197"/>
      <c r="BFK54" s="197"/>
      <c r="BFL54" s="197"/>
      <c r="BFM54" s="197"/>
      <c r="BFN54" s="197"/>
      <c r="BFO54" s="197"/>
      <c r="BFP54" s="197"/>
      <c r="BFQ54" s="197"/>
      <c r="BFR54" s="197"/>
      <c r="BFS54" s="197"/>
      <c r="BFT54" s="197"/>
      <c r="BFU54" s="197"/>
      <c r="BFV54" s="197"/>
      <c r="BFW54" s="197"/>
      <c r="BFX54" s="197"/>
      <c r="BFY54" s="197"/>
      <c r="BFZ54" s="197"/>
      <c r="BGA54" s="197"/>
      <c r="BGB54" s="197"/>
      <c r="BGC54" s="197"/>
      <c r="BGD54" s="197"/>
      <c r="BGE54" s="197"/>
      <c r="BGF54" s="197"/>
      <c r="BGG54" s="197"/>
      <c r="BGH54" s="197"/>
      <c r="BGI54" s="197"/>
      <c r="BGJ54" s="197"/>
      <c r="BGK54" s="197"/>
      <c r="BGL54" s="197"/>
      <c r="BGM54" s="197"/>
      <c r="BGN54" s="197"/>
      <c r="BGO54" s="197"/>
      <c r="BGP54" s="197"/>
      <c r="BGQ54" s="197"/>
      <c r="BGR54" s="197"/>
      <c r="BGS54" s="197"/>
      <c r="BGT54" s="197"/>
      <c r="BGU54" s="197"/>
      <c r="BGV54" s="197"/>
      <c r="BGW54" s="197"/>
      <c r="BGX54" s="197"/>
      <c r="BGY54" s="197"/>
      <c r="BGZ54" s="197"/>
      <c r="BHA54" s="197"/>
      <c r="BHB54" s="197"/>
      <c r="BHC54" s="197"/>
      <c r="BHD54" s="197"/>
      <c r="BHE54" s="197"/>
      <c r="BHF54" s="197"/>
      <c r="BHG54" s="197"/>
      <c r="BHH54" s="197"/>
      <c r="BHI54" s="197"/>
      <c r="BHJ54" s="197"/>
      <c r="BHK54" s="197"/>
      <c r="BHL54" s="197"/>
      <c r="BHM54" s="197"/>
      <c r="BHN54" s="197"/>
      <c r="BHO54" s="197"/>
      <c r="BHP54" s="197"/>
      <c r="BHQ54" s="197"/>
      <c r="BHR54" s="197"/>
      <c r="BHS54" s="197"/>
      <c r="BHT54" s="197"/>
      <c r="BHU54" s="197"/>
      <c r="BHV54" s="197"/>
      <c r="BHW54" s="197"/>
      <c r="BHX54" s="197"/>
      <c r="BHY54" s="197"/>
      <c r="BHZ54" s="197"/>
      <c r="BIA54" s="197"/>
      <c r="BIB54" s="197"/>
      <c r="BIC54" s="197"/>
      <c r="BID54" s="197"/>
      <c r="BIE54" s="197"/>
      <c r="BIF54" s="197"/>
      <c r="BIG54" s="197"/>
      <c r="BIH54" s="197"/>
      <c r="BII54" s="197"/>
      <c r="BIJ54" s="197"/>
      <c r="BIK54" s="197"/>
      <c r="BIL54" s="197"/>
      <c r="BIM54" s="197"/>
      <c r="BIN54" s="197"/>
      <c r="BIO54" s="197"/>
      <c r="BIP54" s="197"/>
      <c r="BIQ54" s="197"/>
      <c r="BIR54" s="197"/>
      <c r="BIS54" s="197"/>
      <c r="BIT54" s="197"/>
      <c r="BIU54" s="197"/>
      <c r="BIV54" s="197"/>
      <c r="BIW54" s="197"/>
      <c r="BIX54" s="197"/>
      <c r="BIY54" s="197"/>
      <c r="BIZ54" s="197"/>
      <c r="BJA54" s="197"/>
      <c r="BJB54" s="197"/>
      <c r="BJC54" s="197"/>
      <c r="BJD54" s="197"/>
      <c r="BJE54" s="197"/>
      <c r="BJF54" s="197"/>
      <c r="BJG54" s="197"/>
      <c r="BJH54" s="197"/>
      <c r="BJI54" s="197"/>
      <c r="BJJ54" s="197"/>
      <c r="BJK54" s="197"/>
      <c r="BJL54" s="197"/>
      <c r="BJM54" s="197"/>
      <c r="BJN54" s="197"/>
      <c r="BJO54" s="197"/>
      <c r="BJP54" s="197"/>
      <c r="BJQ54" s="197"/>
      <c r="BJR54" s="197"/>
      <c r="BJS54" s="197"/>
      <c r="BJT54" s="197"/>
      <c r="BJU54" s="197"/>
      <c r="BJV54" s="197"/>
      <c r="BJW54" s="197"/>
      <c r="BJX54" s="197"/>
      <c r="BJY54" s="197"/>
      <c r="BJZ54" s="197"/>
      <c r="BKA54" s="197"/>
      <c r="BKB54" s="197"/>
      <c r="BKC54" s="197"/>
      <c r="BKD54" s="197"/>
      <c r="BKE54" s="197"/>
      <c r="BKF54" s="197"/>
      <c r="BKG54" s="197"/>
      <c r="BKH54" s="197"/>
      <c r="BKI54" s="197"/>
      <c r="BKJ54" s="197"/>
      <c r="BKK54" s="197"/>
      <c r="BKL54" s="197"/>
      <c r="BKM54" s="197"/>
      <c r="BKN54" s="197"/>
      <c r="BKO54" s="197"/>
      <c r="BKP54" s="197"/>
      <c r="BKQ54" s="197"/>
      <c r="BKR54" s="197"/>
      <c r="BKS54" s="197"/>
      <c r="BKT54" s="197"/>
      <c r="BKU54" s="197"/>
      <c r="BKV54" s="197"/>
      <c r="BKW54" s="197"/>
      <c r="BKX54" s="197"/>
      <c r="BKY54" s="197"/>
      <c r="BKZ54" s="197"/>
      <c r="BLA54" s="197"/>
      <c r="BLB54" s="197"/>
      <c r="BLC54" s="197"/>
      <c r="BLD54" s="197"/>
      <c r="BLE54" s="197"/>
      <c r="BLF54" s="197"/>
      <c r="BLG54" s="197"/>
      <c r="BLH54" s="197"/>
      <c r="BLI54" s="197"/>
      <c r="BLJ54" s="197"/>
      <c r="BLK54" s="197"/>
      <c r="BLL54" s="197"/>
      <c r="BLM54" s="197"/>
      <c r="BLN54" s="197"/>
      <c r="BLO54" s="197"/>
      <c r="BLP54" s="197"/>
      <c r="BLQ54" s="197"/>
      <c r="BLR54" s="197"/>
      <c r="BLS54" s="197"/>
      <c r="BLT54" s="197"/>
      <c r="BLU54" s="197"/>
      <c r="BLV54" s="197"/>
      <c r="BLW54" s="197"/>
      <c r="BLX54" s="197"/>
      <c r="BLY54" s="197"/>
      <c r="BLZ54" s="197"/>
      <c r="BMA54" s="197"/>
      <c r="BMB54" s="197"/>
      <c r="BMC54" s="197"/>
      <c r="BMD54" s="197"/>
      <c r="BME54" s="197"/>
      <c r="BMF54" s="197"/>
      <c r="BMG54" s="197"/>
      <c r="BMH54" s="197"/>
      <c r="BMI54" s="197"/>
      <c r="BMJ54" s="197"/>
      <c r="BMK54" s="197"/>
      <c r="BML54" s="197"/>
      <c r="BMM54" s="197"/>
      <c r="BMN54" s="197"/>
      <c r="BMO54" s="197"/>
      <c r="BMP54" s="197"/>
      <c r="BMQ54" s="197"/>
      <c r="BMR54" s="197"/>
      <c r="BMS54" s="197"/>
      <c r="BMT54" s="197"/>
      <c r="BMU54" s="197"/>
      <c r="BMV54" s="197"/>
      <c r="BMW54" s="197"/>
      <c r="BMX54" s="197"/>
      <c r="BMY54" s="197"/>
      <c r="BMZ54" s="197"/>
      <c r="BNA54" s="197"/>
      <c r="BNB54" s="197"/>
      <c r="BNC54" s="197"/>
      <c r="BND54" s="197"/>
      <c r="BNE54" s="197"/>
      <c r="BNF54" s="197"/>
      <c r="BNG54" s="197"/>
      <c r="BNH54" s="197"/>
      <c r="BNI54" s="197"/>
      <c r="BNJ54" s="197"/>
      <c r="BNK54" s="197"/>
      <c r="BNL54" s="197"/>
      <c r="BNM54" s="197"/>
      <c r="BNN54" s="197"/>
      <c r="BNO54" s="197"/>
      <c r="BNP54" s="197"/>
      <c r="BNQ54" s="197"/>
      <c r="BNR54" s="197"/>
      <c r="BNS54" s="197"/>
      <c r="BNT54" s="197"/>
      <c r="BNU54" s="197"/>
      <c r="BNV54" s="197"/>
      <c r="BNW54" s="197"/>
      <c r="BNX54" s="197"/>
      <c r="BNY54" s="197"/>
      <c r="BNZ54" s="197"/>
      <c r="BOA54" s="197"/>
      <c r="BOB54" s="197"/>
      <c r="BOC54" s="197"/>
      <c r="BOD54" s="197"/>
      <c r="BOE54" s="197"/>
      <c r="BOF54" s="197"/>
      <c r="BOG54" s="197"/>
      <c r="BOH54" s="197"/>
      <c r="BOI54" s="197"/>
      <c r="BOJ54" s="197"/>
      <c r="BOK54" s="197"/>
      <c r="BOL54" s="197"/>
      <c r="BOM54" s="197"/>
      <c r="BON54" s="197"/>
      <c r="BOO54" s="197"/>
      <c r="BOP54" s="197"/>
      <c r="BOQ54" s="197"/>
      <c r="BOR54" s="197"/>
      <c r="BOS54" s="197"/>
      <c r="BOT54" s="197"/>
      <c r="BOU54" s="197"/>
      <c r="BOV54" s="197"/>
      <c r="BOW54" s="197"/>
      <c r="BOX54" s="197"/>
      <c r="BOY54" s="197"/>
      <c r="BOZ54" s="197"/>
      <c r="BPA54" s="197"/>
      <c r="BPB54" s="197"/>
      <c r="BPC54" s="197"/>
      <c r="BPD54" s="197"/>
      <c r="BPE54" s="197"/>
      <c r="BPF54" s="197"/>
      <c r="BPG54" s="197"/>
      <c r="BPH54" s="197"/>
      <c r="BPI54" s="197"/>
      <c r="BPJ54" s="197"/>
      <c r="BPK54" s="197"/>
      <c r="BPL54" s="197"/>
      <c r="BPM54" s="197"/>
      <c r="BPN54" s="197"/>
      <c r="BPO54" s="197"/>
      <c r="BPP54" s="197"/>
      <c r="BPQ54" s="197"/>
      <c r="BPR54" s="197"/>
      <c r="BPS54" s="197"/>
      <c r="BPT54" s="197"/>
      <c r="BPU54" s="197"/>
      <c r="BPV54" s="197"/>
      <c r="BPW54" s="197"/>
      <c r="BPX54" s="197"/>
      <c r="BPY54" s="197"/>
      <c r="BPZ54" s="197"/>
      <c r="BQA54" s="197"/>
      <c r="BQB54" s="197"/>
      <c r="BQC54" s="197"/>
      <c r="BQD54" s="197"/>
      <c r="BQE54" s="197"/>
      <c r="BQF54" s="197"/>
      <c r="BQG54" s="197"/>
      <c r="BQH54" s="197"/>
      <c r="BQI54" s="197"/>
      <c r="BQJ54" s="197"/>
      <c r="BQK54" s="197"/>
      <c r="BQL54" s="197"/>
      <c r="BQM54" s="197"/>
      <c r="BQN54" s="197"/>
      <c r="BQO54" s="197"/>
      <c r="BQP54" s="197"/>
      <c r="BQQ54" s="197"/>
      <c r="BQR54" s="197"/>
      <c r="BQS54" s="197"/>
      <c r="BQT54" s="197"/>
      <c r="BQU54" s="197"/>
      <c r="BQV54" s="197"/>
      <c r="BQW54" s="197"/>
      <c r="BQX54" s="197"/>
      <c r="BQY54" s="197"/>
      <c r="BQZ54" s="197"/>
      <c r="BRA54" s="197"/>
      <c r="BRB54" s="197"/>
      <c r="BRC54" s="197"/>
      <c r="BRD54" s="197"/>
      <c r="BRE54" s="197"/>
      <c r="BRF54" s="197"/>
      <c r="BRG54" s="197"/>
      <c r="BRH54" s="197"/>
      <c r="BRI54" s="197"/>
      <c r="BRJ54" s="197"/>
      <c r="BRK54" s="197"/>
      <c r="BRL54" s="197"/>
      <c r="BRM54" s="197"/>
      <c r="BRN54" s="197"/>
      <c r="BRO54" s="197"/>
      <c r="BRP54" s="197"/>
      <c r="BRQ54" s="197"/>
      <c r="BRR54" s="197"/>
      <c r="BRS54" s="197"/>
      <c r="BRT54" s="197"/>
      <c r="BRU54" s="197"/>
      <c r="BRV54" s="197"/>
      <c r="BRW54" s="197"/>
      <c r="BRX54" s="197"/>
      <c r="BRY54" s="197"/>
      <c r="BRZ54" s="197"/>
      <c r="BSA54" s="197"/>
      <c r="BSB54" s="197"/>
      <c r="BSC54" s="197"/>
      <c r="BSD54" s="197"/>
      <c r="BSE54" s="197"/>
      <c r="BSF54" s="197"/>
      <c r="BSG54" s="197"/>
      <c r="BSH54" s="197"/>
      <c r="BSI54" s="197"/>
      <c r="BSJ54" s="197"/>
      <c r="BSK54" s="197"/>
      <c r="BSL54" s="197"/>
      <c r="BSM54" s="197"/>
      <c r="BSN54" s="197"/>
      <c r="BSO54" s="197"/>
      <c r="BSP54" s="197"/>
      <c r="BSQ54" s="197"/>
      <c r="BSR54" s="197"/>
      <c r="BSS54" s="197"/>
      <c r="BST54" s="197"/>
      <c r="BSU54" s="197"/>
      <c r="BSV54" s="197"/>
      <c r="BSW54" s="197"/>
      <c r="BSX54" s="197"/>
      <c r="BSY54" s="197"/>
      <c r="BSZ54" s="197"/>
      <c r="BTA54" s="197"/>
      <c r="BTB54" s="197"/>
      <c r="BTC54" s="197"/>
      <c r="BTD54" s="197"/>
      <c r="BTE54" s="197"/>
      <c r="BTF54" s="197"/>
      <c r="BTG54" s="197"/>
      <c r="BTH54" s="197"/>
      <c r="BTI54" s="197"/>
      <c r="BTJ54" s="197"/>
      <c r="BTK54" s="197"/>
      <c r="BTL54" s="197"/>
      <c r="BTM54" s="197"/>
      <c r="BTN54" s="197"/>
      <c r="BTO54" s="197"/>
      <c r="BTP54" s="197"/>
      <c r="BTQ54" s="197"/>
      <c r="BTR54" s="197"/>
      <c r="BTS54" s="197"/>
      <c r="BTT54" s="197"/>
      <c r="BTU54" s="197"/>
      <c r="BTV54" s="197"/>
      <c r="BTW54" s="197"/>
      <c r="BTX54" s="197"/>
      <c r="BTY54" s="197"/>
      <c r="BTZ54" s="197"/>
      <c r="BUA54" s="197"/>
      <c r="BUB54" s="197"/>
      <c r="BUC54" s="197"/>
      <c r="BUD54" s="197"/>
      <c r="BUE54" s="197"/>
      <c r="BUF54" s="197"/>
      <c r="BUG54" s="197"/>
      <c r="BUH54" s="197"/>
      <c r="BUI54" s="197"/>
      <c r="BUJ54" s="197"/>
      <c r="BUK54" s="197"/>
      <c r="BUL54" s="197"/>
      <c r="BUM54" s="197"/>
      <c r="BUN54" s="197"/>
      <c r="BUO54" s="197"/>
      <c r="BUP54" s="197"/>
      <c r="BUQ54" s="197"/>
      <c r="BUR54" s="197"/>
      <c r="BUS54" s="197"/>
      <c r="BUT54" s="197"/>
      <c r="BUU54" s="197"/>
      <c r="BUV54" s="197"/>
      <c r="BUW54" s="197"/>
      <c r="BUX54" s="197"/>
      <c r="BUY54" s="197"/>
      <c r="BUZ54" s="197"/>
      <c r="BVA54" s="197"/>
      <c r="BVB54" s="197"/>
      <c r="BVC54" s="197"/>
      <c r="BVD54" s="197"/>
      <c r="BVE54" s="197"/>
      <c r="BVF54" s="197"/>
      <c r="BVG54" s="197"/>
      <c r="BVH54" s="197"/>
      <c r="BVI54" s="197"/>
      <c r="BVJ54" s="197"/>
      <c r="BVK54" s="197"/>
      <c r="BVL54" s="197"/>
      <c r="BVM54" s="197"/>
      <c r="BVN54" s="197"/>
      <c r="BVO54" s="197"/>
      <c r="BVP54" s="197"/>
      <c r="BVQ54" s="197"/>
      <c r="BVR54" s="197"/>
      <c r="BVS54" s="197"/>
      <c r="BVT54" s="197"/>
      <c r="BVU54" s="197"/>
      <c r="BVV54" s="197"/>
      <c r="BVW54" s="197"/>
      <c r="BVX54" s="197"/>
      <c r="BVY54" s="197"/>
      <c r="BVZ54" s="197"/>
      <c r="BWA54" s="197"/>
      <c r="BWB54" s="197"/>
      <c r="BWC54" s="197"/>
      <c r="BWD54" s="197"/>
      <c r="BWE54" s="197"/>
      <c r="BWF54" s="197"/>
      <c r="BWG54" s="197"/>
      <c r="BWH54" s="197"/>
      <c r="BWI54" s="197"/>
      <c r="BWJ54" s="197"/>
      <c r="BWK54" s="197"/>
      <c r="BWL54" s="197"/>
      <c r="BWM54" s="197"/>
      <c r="BWN54" s="197"/>
      <c r="BWO54" s="197"/>
      <c r="BWP54" s="197"/>
      <c r="BWQ54" s="197"/>
      <c r="BWR54" s="197"/>
      <c r="BWS54" s="197"/>
      <c r="BWT54" s="197"/>
      <c r="BWU54" s="197"/>
      <c r="BWV54" s="197"/>
      <c r="BWW54" s="197"/>
      <c r="BWX54" s="197"/>
      <c r="BWY54" s="197"/>
      <c r="BWZ54" s="197"/>
      <c r="BXA54" s="197"/>
      <c r="BXB54" s="197"/>
      <c r="BXC54" s="197"/>
      <c r="BXD54" s="197"/>
      <c r="BXE54" s="197"/>
      <c r="BXF54" s="197"/>
      <c r="BXG54" s="197"/>
      <c r="BXH54" s="197"/>
      <c r="BXI54" s="197"/>
      <c r="BXJ54" s="197"/>
      <c r="BXK54" s="197"/>
      <c r="BXL54" s="197"/>
      <c r="BXM54" s="197"/>
      <c r="BXN54" s="197"/>
      <c r="BXO54" s="197"/>
      <c r="BXP54" s="197"/>
      <c r="BXQ54" s="197"/>
      <c r="BXR54" s="197"/>
      <c r="BXS54" s="197"/>
      <c r="BXT54" s="197"/>
      <c r="BXU54" s="197"/>
      <c r="BXV54" s="197"/>
      <c r="BXW54" s="197"/>
      <c r="BXX54" s="197"/>
      <c r="BXY54" s="197"/>
      <c r="BXZ54" s="197"/>
      <c r="BYA54" s="197"/>
      <c r="BYB54" s="197"/>
      <c r="BYC54" s="197"/>
      <c r="BYD54" s="197"/>
      <c r="BYE54" s="197"/>
      <c r="BYF54" s="197"/>
      <c r="BYG54" s="197"/>
      <c r="BYH54" s="197"/>
      <c r="BYI54" s="197"/>
      <c r="BYJ54" s="197"/>
      <c r="BYK54" s="197"/>
      <c r="BYL54" s="197"/>
      <c r="BYM54" s="197"/>
      <c r="BYN54" s="197"/>
      <c r="BYO54" s="197"/>
      <c r="BYP54" s="197"/>
      <c r="BYQ54" s="197"/>
      <c r="BYR54" s="197"/>
      <c r="BYS54" s="197"/>
      <c r="BYT54" s="197"/>
      <c r="BYU54" s="197"/>
      <c r="BYV54" s="197"/>
      <c r="BYW54" s="197"/>
      <c r="BYX54" s="197"/>
      <c r="BYY54" s="197"/>
      <c r="BYZ54" s="197"/>
      <c r="BZA54" s="197"/>
      <c r="BZB54" s="197"/>
      <c r="BZC54" s="197"/>
      <c r="BZD54" s="197"/>
      <c r="BZE54" s="197"/>
      <c r="BZF54" s="197"/>
      <c r="BZG54" s="197"/>
      <c r="BZH54" s="197"/>
      <c r="BZI54" s="197"/>
      <c r="BZJ54" s="197"/>
      <c r="BZK54" s="197"/>
      <c r="BZL54" s="197"/>
      <c r="BZM54" s="197"/>
      <c r="BZN54" s="197"/>
      <c r="BZO54" s="197"/>
      <c r="BZP54" s="197"/>
      <c r="BZQ54" s="197"/>
      <c r="BZR54" s="197"/>
      <c r="BZS54" s="197"/>
      <c r="BZT54" s="197"/>
      <c r="BZU54" s="197"/>
      <c r="BZV54" s="197"/>
      <c r="BZW54" s="197"/>
      <c r="BZX54" s="197"/>
      <c r="BZY54" s="197"/>
      <c r="BZZ54" s="197"/>
      <c r="CAA54" s="197"/>
      <c r="CAB54" s="197"/>
      <c r="CAC54" s="197"/>
      <c r="CAD54" s="197"/>
      <c r="CAE54" s="197"/>
      <c r="CAF54" s="197"/>
      <c r="CAG54" s="197"/>
      <c r="CAH54" s="197"/>
      <c r="CAI54" s="197"/>
      <c r="CAJ54" s="197"/>
      <c r="CAK54" s="197"/>
      <c r="CAL54" s="197"/>
      <c r="CAM54" s="197"/>
      <c r="CAN54" s="197"/>
      <c r="CAO54" s="197"/>
      <c r="CAP54" s="197"/>
      <c r="CAQ54" s="197"/>
      <c r="CAR54" s="197"/>
      <c r="CAS54" s="197"/>
      <c r="CAT54" s="197"/>
      <c r="CAU54" s="197"/>
      <c r="CAV54" s="197"/>
      <c r="CAW54" s="197"/>
      <c r="CAX54" s="197"/>
      <c r="CAY54" s="197"/>
      <c r="CAZ54" s="197"/>
      <c r="CBA54" s="197"/>
      <c r="CBB54" s="197"/>
      <c r="CBC54" s="197"/>
      <c r="CBD54" s="197"/>
      <c r="CBE54" s="197"/>
      <c r="CBF54" s="197"/>
      <c r="CBG54" s="197"/>
      <c r="CBH54" s="197"/>
      <c r="CBI54" s="197"/>
      <c r="CBJ54" s="197"/>
      <c r="CBK54" s="197"/>
      <c r="CBL54" s="197"/>
      <c r="CBM54" s="197"/>
      <c r="CBN54" s="197"/>
      <c r="CBO54" s="197"/>
      <c r="CBP54" s="197"/>
      <c r="CBQ54" s="197"/>
      <c r="CBR54" s="197"/>
      <c r="CBS54" s="197"/>
      <c r="CBT54" s="197"/>
      <c r="CBU54" s="197"/>
      <c r="CBV54" s="197"/>
      <c r="CBW54" s="197"/>
      <c r="CBX54" s="197"/>
      <c r="CBY54" s="197"/>
      <c r="CBZ54" s="197"/>
      <c r="CCA54" s="197"/>
      <c r="CCB54" s="197"/>
      <c r="CCC54" s="197"/>
      <c r="CCD54" s="197"/>
      <c r="CCE54" s="197"/>
      <c r="CCF54" s="197"/>
      <c r="CCG54" s="197"/>
      <c r="CCH54" s="197"/>
      <c r="CCI54" s="197"/>
      <c r="CCJ54" s="197"/>
      <c r="CCK54" s="197"/>
      <c r="CCL54" s="197"/>
      <c r="CCM54" s="197"/>
      <c r="CCN54" s="197"/>
      <c r="CCO54" s="197"/>
      <c r="CCP54" s="197"/>
      <c r="CCQ54" s="197"/>
      <c r="CCR54" s="197"/>
      <c r="CCS54" s="197"/>
      <c r="CCT54" s="197"/>
      <c r="CCU54" s="197"/>
      <c r="CCV54" s="197"/>
      <c r="CCW54" s="197"/>
      <c r="CCX54" s="197"/>
      <c r="CCY54" s="197"/>
      <c r="CCZ54" s="197"/>
      <c r="CDA54" s="197"/>
      <c r="CDB54" s="197"/>
      <c r="CDC54" s="197"/>
      <c r="CDD54" s="197"/>
      <c r="CDE54" s="197"/>
      <c r="CDF54" s="197"/>
      <c r="CDG54" s="197"/>
      <c r="CDH54" s="197"/>
      <c r="CDI54" s="197"/>
      <c r="CDJ54" s="197"/>
      <c r="CDK54" s="197"/>
      <c r="CDL54" s="197"/>
      <c r="CDM54" s="197"/>
      <c r="CDN54" s="197"/>
      <c r="CDO54" s="197"/>
      <c r="CDP54" s="197"/>
      <c r="CDQ54" s="197"/>
      <c r="CDR54" s="197"/>
      <c r="CDS54" s="197"/>
      <c r="CDT54" s="197"/>
      <c r="CDU54" s="197"/>
      <c r="CDV54" s="197"/>
      <c r="CDW54" s="197"/>
      <c r="CDX54" s="197"/>
      <c r="CDY54" s="197"/>
      <c r="CDZ54" s="197"/>
      <c r="CEA54" s="197"/>
      <c r="CEB54" s="197"/>
      <c r="CEC54" s="197"/>
      <c r="CED54" s="197"/>
      <c r="CEE54" s="197"/>
      <c r="CEF54" s="197"/>
      <c r="CEG54" s="197"/>
      <c r="CEH54" s="197"/>
      <c r="CEI54" s="197"/>
      <c r="CEJ54" s="197"/>
      <c r="CEK54" s="197"/>
      <c r="CEL54" s="197"/>
      <c r="CEM54" s="197"/>
      <c r="CEN54" s="197"/>
      <c r="CEO54" s="197"/>
      <c r="CEP54" s="197"/>
      <c r="CEQ54" s="197"/>
      <c r="CER54" s="197"/>
      <c r="CES54" s="197"/>
      <c r="CET54" s="197"/>
      <c r="CEU54" s="197"/>
      <c r="CEV54" s="197"/>
      <c r="CEW54" s="197"/>
      <c r="CEX54" s="197"/>
      <c r="CEY54" s="197"/>
      <c r="CEZ54" s="197"/>
      <c r="CFA54" s="197"/>
      <c r="CFB54" s="197"/>
      <c r="CFC54" s="197"/>
      <c r="CFD54" s="197"/>
      <c r="CFE54" s="197"/>
      <c r="CFF54" s="197"/>
      <c r="CFG54" s="197"/>
      <c r="CFH54" s="197"/>
      <c r="CFI54" s="197"/>
      <c r="CFJ54" s="197"/>
      <c r="CFK54" s="197"/>
      <c r="CFL54" s="197"/>
      <c r="CFM54" s="197"/>
      <c r="CFN54" s="197"/>
      <c r="CFO54" s="197"/>
      <c r="CFP54" s="197"/>
      <c r="CFQ54" s="197"/>
      <c r="CFR54" s="197"/>
      <c r="CFS54" s="197"/>
      <c r="CFT54" s="197"/>
      <c r="CFU54" s="197"/>
      <c r="CFV54" s="197"/>
      <c r="CFW54" s="197"/>
      <c r="CFX54" s="197"/>
      <c r="CFY54" s="197"/>
      <c r="CFZ54" s="197"/>
      <c r="CGA54" s="197"/>
      <c r="CGB54" s="197"/>
      <c r="CGC54" s="197"/>
      <c r="CGD54" s="197"/>
      <c r="CGE54" s="197"/>
      <c r="CGF54" s="197"/>
      <c r="CGG54" s="197"/>
      <c r="CGH54" s="197"/>
      <c r="CGI54" s="197"/>
      <c r="CGJ54" s="197"/>
      <c r="CGK54" s="197"/>
      <c r="CGL54" s="197"/>
      <c r="CGM54" s="197"/>
      <c r="CGN54" s="197"/>
      <c r="CGO54" s="197"/>
      <c r="CGP54" s="197"/>
      <c r="CGQ54" s="197"/>
      <c r="CGR54" s="197"/>
      <c r="CGS54" s="197"/>
      <c r="CGT54" s="197"/>
      <c r="CGU54" s="197"/>
      <c r="CGV54" s="197"/>
      <c r="CGW54" s="197"/>
      <c r="CGX54" s="197"/>
      <c r="CGY54" s="197"/>
      <c r="CGZ54" s="197"/>
      <c r="CHA54" s="197"/>
      <c r="CHB54" s="197"/>
      <c r="CHC54" s="197"/>
      <c r="CHD54" s="197"/>
      <c r="CHE54" s="197"/>
      <c r="CHF54" s="197"/>
      <c r="CHG54" s="197"/>
      <c r="CHH54" s="197"/>
      <c r="CHI54" s="197"/>
      <c r="CHJ54" s="197"/>
      <c r="CHK54" s="197"/>
      <c r="CHL54" s="197"/>
      <c r="CHM54" s="197"/>
      <c r="CHN54" s="197"/>
      <c r="CHO54" s="197"/>
      <c r="CHP54" s="197"/>
      <c r="CHQ54" s="197"/>
      <c r="CHR54" s="197"/>
      <c r="CHS54" s="197"/>
      <c r="CHT54" s="197"/>
      <c r="CHU54" s="197"/>
      <c r="CHV54" s="197"/>
      <c r="CHW54" s="197"/>
      <c r="CHX54" s="197"/>
      <c r="CHY54" s="197"/>
      <c r="CHZ54" s="197"/>
      <c r="CIA54" s="197"/>
      <c r="CIB54" s="197"/>
      <c r="CIC54" s="197"/>
      <c r="CID54" s="197"/>
      <c r="CIE54" s="197"/>
      <c r="CIF54" s="197"/>
      <c r="CIG54" s="197"/>
      <c r="CIH54" s="197"/>
      <c r="CII54" s="197"/>
      <c r="CIJ54" s="197"/>
      <c r="CIK54" s="197"/>
      <c r="CIL54" s="197"/>
      <c r="CIM54" s="197"/>
      <c r="CIN54" s="197"/>
      <c r="CIO54" s="197"/>
      <c r="CIP54" s="197"/>
      <c r="CIQ54" s="197"/>
      <c r="CIR54" s="197"/>
      <c r="CIS54" s="197"/>
      <c r="CIT54" s="197"/>
      <c r="CIU54" s="197"/>
      <c r="CIV54" s="197"/>
      <c r="CIW54" s="197"/>
      <c r="CIX54" s="197"/>
      <c r="CIY54" s="197"/>
      <c r="CIZ54" s="197"/>
      <c r="CJA54" s="197"/>
      <c r="CJB54" s="197"/>
      <c r="CJC54" s="197"/>
      <c r="CJD54" s="197"/>
      <c r="CJE54" s="197"/>
      <c r="CJF54" s="197"/>
      <c r="CJG54" s="197"/>
      <c r="CJH54" s="197"/>
      <c r="CJI54" s="197"/>
      <c r="CJJ54" s="197"/>
      <c r="CJK54" s="197"/>
      <c r="CJL54" s="197"/>
      <c r="CJM54" s="197"/>
      <c r="CJN54" s="197"/>
      <c r="CJO54" s="197"/>
      <c r="CJP54" s="197"/>
      <c r="CJQ54" s="197"/>
      <c r="CJR54" s="197"/>
      <c r="CJS54" s="197"/>
      <c r="CJT54" s="197"/>
      <c r="CJU54" s="197"/>
      <c r="CJV54" s="197"/>
      <c r="CJW54" s="197"/>
      <c r="CJX54" s="197"/>
      <c r="CJY54" s="197"/>
      <c r="CJZ54" s="197"/>
      <c r="CKA54" s="197"/>
      <c r="CKB54" s="197"/>
      <c r="CKC54" s="197"/>
      <c r="CKD54" s="197"/>
      <c r="CKE54" s="197"/>
      <c r="CKF54" s="197"/>
      <c r="CKG54" s="197"/>
      <c r="CKH54" s="197"/>
      <c r="CKI54" s="197"/>
      <c r="CKJ54" s="197"/>
      <c r="CKK54" s="197"/>
      <c r="CKL54" s="197"/>
      <c r="CKM54" s="197"/>
      <c r="CKN54" s="197"/>
      <c r="CKO54" s="197"/>
      <c r="CKP54" s="197"/>
      <c r="CKQ54" s="197"/>
      <c r="CKR54" s="197"/>
      <c r="CKS54" s="197"/>
      <c r="CKT54" s="197"/>
      <c r="CKU54" s="197"/>
      <c r="CKV54" s="197"/>
      <c r="CKW54" s="197"/>
      <c r="CKX54" s="197"/>
      <c r="CKY54" s="197"/>
      <c r="CKZ54" s="197"/>
      <c r="CLA54" s="197"/>
      <c r="CLB54" s="197"/>
      <c r="CLC54" s="197"/>
      <c r="CLD54" s="197"/>
      <c r="CLE54" s="197"/>
      <c r="CLF54" s="197"/>
      <c r="CLG54" s="197"/>
      <c r="CLH54" s="197"/>
      <c r="CLI54" s="197"/>
      <c r="CLJ54" s="197"/>
      <c r="CLK54" s="197"/>
      <c r="CLL54" s="197"/>
      <c r="CLM54" s="197"/>
      <c r="CLN54" s="197"/>
      <c r="CLO54" s="197"/>
      <c r="CLP54" s="197"/>
      <c r="CLQ54" s="197"/>
      <c r="CLR54" s="197"/>
      <c r="CLS54" s="197"/>
      <c r="CLT54" s="197"/>
      <c r="CLU54" s="197"/>
      <c r="CLV54" s="197"/>
      <c r="CLW54" s="197"/>
      <c r="CLX54" s="197"/>
      <c r="CLY54" s="197"/>
      <c r="CLZ54" s="197"/>
      <c r="CMA54" s="197"/>
      <c r="CMB54" s="197"/>
      <c r="CMC54" s="197"/>
      <c r="CMD54" s="197"/>
      <c r="CME54" s="197"/>
      <c r="CMF54" s="197"/>
      <c r="CMG54" s="197"/>
      <c r="CMH54" s="197"/>
      <c r="CMI54" s="197"/>
      <c r="CMJ54" s="197"/>
      <c r="CMK54" s="197"/>
      <c r="CML54" s="197"/>
      <c r="CMM54" s="197"/>
      <c r="CMN54" s="197"/>
      <c r="CMO54" s="197"/>
      <c r="CMP54" s="197"/>
      <c r="CMQ54" s="197"/>
      <c r="CMR54" s="197"/>
      <c r="CMS54" s="197"/>
      <c r="CMT54" s="197"/>
      <c r="CMU54" s="197"/>
      <c r="CMV54" s="197"/>
      <c r="CMW54" s="197"/>
      <c r="CMX54" s="197"/>
      <c r="CMY54" s="197"/>
      <c r="CMZ54" s="197"/>
      <c r="CNA54" s="197"/>
      <c r="CNB54" s="197"/>
      <c r="CNC54" s="197"/>
      <c r="CND54" s="197"/>
      <c r="CNE54" s="197"/>
      <c r="CNF54" s="197"/>
      <c r="CNG54" s="197"/>
      <c r="CNH54" s="197"/>
      <c r="CNI54" s="197"/>
      <c r="CNJ54" s="197"/>
      <c r="CNK54" s="197"/>
      <c r="CNL54" s="197"/>
      <c r="CNM54" s="197"/>
      <c r="CNN54" s="197"/>
      <c r="CNO54" s="197"/>
      <c r="CNP54" s="197"/>
      <c r="CNQ54" s="197"/>
      <c r="CNR54" s="197"/>
      <c r="CNS54" s="197"/>
      <c r="CNT54" s="197"/>
      <c r="CNU54" s="197"/>
      <c r="CNV54" s="197"/>
      <c r="CNW54" s="197"/>
      <c r="CNX54" s="197"/>
      <c r="CNY54" s="197"/>
      <c r="CNZ54" s="197"/>
      <c r="COA54" s="197"/>
      <c r="COB54" s="197"/>
      <c r="COC54" s="197"/>
      <c r="COD54" s="197"/>
      <c r="COE54" s="197"/>
      <c r="COF54" s="197"/>
      <c r="COG54" s="197"/>
      <c r="COH54" s="197"/>
      <c r="COI54" s="197"/>
      <c r="COJ54" s="197"/>
      <c r="COK54" s="197"/>
      <c r="COL54" s="197"/>
      <c r="COM54" s="197"/>
      <c r="CON54" s="197"/>
      <c r="COO54" s="197"/>
      <c r="COP54" s="197"/>
      <c r="COQ54" s="197"/>
      <c r="COR54" s="197"/>
      <c r="COS54" s="197"/>
      <c r="COT54" s="197"/>
      <c r="COU54" s="197"/>
      <c r="COV54" s="197"/>
      <c r="COW54" s="197"/>
      <c r="COX54" s="197"/>
      <c r="COY54" s="197"/>
      <c r="COZ54" s="197"/>
      <c r="CPA54" s="197"/>
      <c r="CPB54" s="197"/>
      <c r="CPC54" s="197"/>
      <c r="CPD54" s="197"/>
      <c r="CPE54" s="197"/>
      <c r="CPF54" s="197"/>
      <c r="CPG54" s="197"/>
      <c r="CPH54" s="197"/>
      <c r="CPI54" s="197"/>
      <c r="CPJ54" s="197"/>
      <c r="CPK54" s="197"/>
      <c r="CPL54" s="197"/>
      <c r="CPM54" s="197"/>
      <c r="CPN54" s="197"/>
      <c r="CPO54" s="197"/>
      <c r="CPP54" s="197"/>
      <c r="CPQ54" s="197"/>
      <c r="CPR54" s="197"/>
      <c r="CPS54" s="197"/>
      <c r="CPT54" s="197"/>
      <c r="CPU54" s="197"/>
      <c r="CPV54" s="197"/>
      <c r="CPW54" s="197"/>
      <c r="CPX54" s="197"/>
      <c r="CPY54" s="197"/>
      <c r="CPZ54" s="197"/>
      <c r="CQA54" s="197"/>
      <c r="CQB54" s="197"/>
      <c r="CQC54" s="197"/>
      <c r="CQD54" s="197"/>
      <c r="CQE54" s="197"/>
      <c r="CQF54" s="197"/>
      <c r="CQG54" s="197"/>
      <c r="CQH54" s="197"/>
      <c r="CQI54" s="197"/>
      <c r="CQJ54" s="197"/>
      <c r="CQK54" s="197"/>
      <c r="CQL54" s="197"/>
      <c r="CQM54" s="197"/>
      <c r="CQN54" s="197"/>
      <c r="CQO54" s="197"/>
      <c r="CQP54" s="197"/>
      <c r="CQQ54" s="197"/>
      <c r="CQR54" s="197"/>
      <c r="CQS54" s="197"/>
      <c r="CQT54" s="197"/>
      <c r="CQU54" s="197"/>
      <c r="CQV54" s="197"/>
      <c r="CQW54" s="197"/>
      <c r="CQX54" s="197"/>
      <c r="CQY54" s="197"/>
      <c r="CQZ54" s="197"/>
      <c r="CRA54" s="197"/>
      <c r="CRB54" s="197"/>
      <c r="CRC54" s="197"/>
      <c r="CRD54" s="197"/>
      <c r="CRE54" s="197"/>
      <c r="CRF54" s="197"/>
      <c r="CRG54" s="197"/>
      <c r="CRH54" s="197"/>
      <c r="CRI54" s="197"/>
      <c r="CRJ54" s="197"/>
      <c r="CRK54" s="197"/>
      <c r="CRL54" s="197"/>
      <c r="CRM54" s="197"/>
      <c r="CRN54" s="197"/>
      <c r="CRO54" s="197"/>
      <c r="CRP54" s="197"/>
      <c r="CRQ54" s="197"/>
      <c r="CRR54" s="197"/>
      <c r="CRS54" s="197"/>
      <c r="CRT54" s="197"/>
      <c r="CRU54" s="197"/>
      <c r="CRV54" s="197"/>
      <c r="CRW54" s="197"/>
      <c r="CRX54" s="197"/>
      <c r="CRY54" s="197"/>
      <c r="CRZ54" s="197"/>
      <c r="CSA54" s="197"/>
      <c r="CSB54" s="197"/>
      <c r="CSC54" s="197"/>
      <c r="CSD54" s="197"/>
      <c r="CSE54" s="197"/>
      <c r="CSF54" s="197"/>
      <c r="CSG54" s="197"/>
      <c r="CSH54" s="197"/>
      <c r="CSI54" s="197"/>
      <c r="CSJ54" s="197"/>
      <c r="CSK54" s="197"/>
      <c r="CSL54" s="197"/>
      <c r="CSM54" s="197"/>
      <c r="CSN54" s="197"/>
      <c r="CSO54" s="197"/>
      <c r="CSP54" s="197"/>
      <c r="CSQ54" s="197"/>
      <c r="CSR54" s="197"/>
      <c r="CSS54" s="197"/>
      <c r="CST54" s="197"/>
      <c r="CSU54" s="197"/>
      <c r="CSV54" s="197"/>
      <c r="CSW54" s="197"/>
      <c r="CSX54" s="197"/>
      <c r="CSY54" s="197"/>
      <c r="CSZ54" s="197"/>
      <c r="CTA54" s="197"/>
      <c r="CTB54" s="197"/>
      <c r="CTC54" s="197"/>
      <c r="CTD54" s="197"/>
      <c r="CTE54" s="197"/>
      <c r="CTF54" s="197"/>
      <c r="CTG54" s="197"/>
      <c r="CTH54" s="197"/>
      <c r="CTI54" s="197"/>
      <c r="CTJ54" s="197"/>
      <c r="CTK54" s="197"/>
      <c r="CTL54" s="197"/>
      <c r="CTM54" s="197"/>
      <c r="CTN54" s="197"/>
      <c r="CTO54" s="197"/>
      <c r="CTP54" s="197"/>
      <c r="CTQ54" s="197"/>
      <c r="CTR54" s="197"/>
      <c r="CTS54" s="197"/>
      <c r="CTT54" s="197"/>
      <c r="CTU54" s="197"/>
      <c r="CTV54" s="197"/>
      <c r="CTW54" s="197"/>
      <c r="CTX54" s="197"/>
      <c r="CTY54" s="197"/>
      <c r="CTZ54" s="197"/>
      <c r="CUA54" s="197"/>
      <c r="CUB54" s="197"/>
      <c r="CUC54" s="197"/>
      <c r="CUD54" s="197"/>
      <c r="CUE54" s="197"/>
      <c r="CUF54" s="197"/>
      <c r="CUG54" s="197"/>
      <c r="CUH54" s="197"/>
      <c r="CUI54" s="197"/>
      <c r="CUJ54" s="197"/>
      <c r="CUK54" s="197"/>
      <c r="CUL54" s="197"/>
      <c r="CUM54" s="197"/>
      <c r="CUN54" s="197"/>
      <c r="CUO54" s="197"/>
      <c r="CUP54" s="197"/>
      <c r="CUQ54" s="197"/>
      <c r="CUR54" s="197"/>
      <c r="CUS54" s="197"/>
      <c r="CUT54" s="197"/>
      <c r="CUU54" s="197"/>
      <c r="CUV54" s="197"/>
      <c r="CUW54" s="197"/>
      <c r="CUX54" s="197"/>
      <c r="CUY54" s="197"/>
      <c r="CUZ54" s="197"/>
      <c r="CVA54" s="197"/>
      <c r="CVB54" s="197"/>
      <c r="CVC54" s="197"/>
      <c r="CVD54" s="197"/>
      <c r="CVE54" s="197"/>
      <c r="CVF54" s="197"/>
      <c r="CVG54" s="197"/>
      <c r="CVH54" s="197"/>
      <c r="CVI54" s="197"/>
      <c r="CVJ54" s="197"/>
      <c r="CVK54" s="197"/>
      <c r="CVL54" s="197"/>
      <c r="CVM54" s="197"/>
      <c r="CVN54" s="197"/>
      <c r="CVO54" s="197"/>
      <c r="CVP54" s="197"/>
      <c r="CVQ54" s="197"/>
      <c r="CVR54" s="197"/>
      <c r="CVS54" s="197"/>
      <c r="CVT54" s="197"/>
      <c r="CVU54" s="197"/>
      <c r="CVV54" s="197"/>
      <c r="CVW54" s="197"/>
      <c r="CVX54" s="197"/>
      <c r="CVY54" s="197"/>
      <c r="CVZ54" s="197"/>
      <c r="CWA54" s="197"/>
      <c r="CWB54" s="197"/>
      <c r="CWC54" s="197"/>
      <c r="CWD54" s="197"/>
      <c r="CWE54" s="197"/>
      <c r="CWF54" s="197"/>
      <c r="CWG54" s="197"/>
      <c r="CWH54" s="197"/>
      <c r="CWI54" s="197"/>
      <c r="CWJ54" s="197"/>
      <c r="CWK54" s="197"/>
      <c r="CWL54" s="197"/>
      <c r="CWM54" s="197"/>
      <c r="CWN54" s="197"/>
      <c r="CWO54" s="197"/>
      <c r="CWP54" s="197"/>
      <c r="CWQ54" s="197"/>
      <c r="CWR54" s="197"/>
      <c r="CWS54" s="197"/>
      <c r="CWT54" s="197"/>
      <c r="CWU54" s="197"/>
      <c r="CWV54" s="197"/>
      <c r="CWW54" s="197"/>
      <c r="CWX54" s="197"/>
      <c r="CWY54" s="197"/>
      <c r="CWZ54" s="197"/>
      <c r="CXA54" s="197"/>
      <c r="CXB54" s="197"/>
      <c r="CXC54" s="197"/>
      <c r="CXD54" s="197"/>
      <c r="CXE54" s="197"/>
      <c r="CXF54" s="197"/>
      <c r="CXG54" s="197"/>
      <c r="CXH54" s="197"/>
      <c r="CXI54" s="197"/>
      <c r="CXJ54" s="197"/>
      <c r="CXK54" s="197"/>
      <c r="CXL54" s="197"/>
      <c r="CXM54" s="197"/>
      <c r="CXN54" s="197"/>
      <c r="CXO54" s="197"/>
      <c r="CXP54" s="197"/>
      <c r="CXQ54" s="197"/>
      <c r="CXR54" s="197"/>
      <c r="CXS54" s="197"/>
      <c r="CXT54" s="197"/>
      <c r="CXU54" s="197"/>
      <c r="CXV54" s="197"/>
      <c r="CXW54" s="197"/>
      <c r="CXX54" s="197"/>
      <c r="CXY54" s="197"/>
      <c r="CXZ54" s="197"/>
      <c r="CYA54" s="197"/>
      <c r="CYB54" s="197"/>
      <c r="CYC54" s="197"/>
      <c r="CYD54" s="197"/>
      <c r="CYE54" s="197"/>
      <c r="CYF54" s="197"/>
      <c r="CYG54" s="197"/>
      <c r="CYH54" s="197"/>
      <c r="CYI54" s="197"/>
      <c r="CYJ54" s="197"/>
      <c r="CYK54" s="197"/>
      <c r="CYL54" s="197"/>
      <c r="CYM54" s="197"/>
      <c r="CYN54" s="197"/>
      <c r="CYO54" s="197"/>
      <c r="CYP54" s="197"/>
      <c r="CYQ54" s="197"/>
      <c r="CYR54" s="197"/>
      <c r="CYS54" s="197"/>
      <c r="CYT54" s="197"/>
      <c r="CYU54" s="197"/>
      <c r="CYV54" s="197"/>
      <c r="CYW54" s="197"/>
      <c r="CYX54" s="197"/>
      <c r="CYY54" s="197"/>
      <c r="CYZ54" s="197"/>
      <c r="CZA54" s="197"/>
      <c r="CZB54" s="197"/>
      <c r="CZC54" s="197"/>
      <c r="CZD54" s="197"/>
      <c r="CZE54" s="197"/>
      <c r="CZF54" s="197"/>
      <c r="CZG54" s="197"/>
      <c r="CZH54" s="197"/>
      <c r="CZI54" s="197"/>
      <c r="CZJ54" s="197"/>
      <c r="CZK54" s="197"/>
      <c r="CZL54" s="197"/>
      <c r="CZM54" s="197"/>
      <c r="CZN54" s="197"/>
      <c r="CZO54" s="197"/>
      <c r="CZP54" s="197"/>
      <c r="CZQ54" s="197"/>
      <c r="CZR54" s="197"/>
      <c r="CZS54" s="197"/>
      <c r="CZT54" s="197"/>
      <c r="CZU54" s="197"/>
      <c r="CZV54" s="197"/>
      <c r="CZW54" s="197"/>
      <c r="CZX54" s="197"/>
      <c r="CZY54" s="197"/>
      <c r="CZZ54" s="197"/>
      <c r="DAA54" s="197"/>
      <c r="DAB54" s="197"/>
      <c r="DAC54" s="197"/>
      <c r="DAD54" s="197"/>
      <c r="DAE54" s="197"/>
      <c r="DAF54" s="197"/>
      <c r="DAG54" s="197"/>
      <c r="DAH54" s="197"/>
      <c r="DAI54" s="197"/>
      <c r="DAJ54" s="197"/>
      <c r="DAK54" s="197"/>
      <c r="DAL54" s="197"/>
      <c r="DAM54" s="197"/>
      <c r="DAN54" s="197"/>
      <c r="DAO54" s="197"/>
      <c r="DAP54" s="197"/>
      <c r="DAQ54" s="197"/>
      <c r="DAR54" s="197"/>
      <c r="DAS54" s="197"/>
      <c r="DAT54" s="197"/>
      <c r="DAU54" s="197"/>
      <c r="DAV54" s="197"/>
      <c r="DAW54" s="197"/>
      <c r="DAX54" s="197"/>
      <c r="DAY54" s="197"/>
      <c r="DAZ54" s="197"/>
      <c r="DBA54" s="197"/>
      <c r="DBB54" s="197"/>
      <c r="DBC54" s="197"/>
      <c r="DBD54" s="197"/>
      <c r="DBE54" s="197"/>
      <c r="DBF54" s="197"/>
      <c r="DBG54" s="197"/>
      <c r="DBH54" s="197"/>
      <c r="DBI54" s="197"/>
      <c r="DBJ54" s="197"/>
      <c r="DBK54" s="197"/>
      <c r="DBL54" s="197"/>
      <c r="DBM54" s="197"/>
      <c r="DBN54" s="197"/>
      <c r="DBO54" s="197"/>
      <c r="DBP54" s="197"/>
      <c r="DBQ54" s="197"/>
      <c r="DBR54" s="197"/>
      <c r="DBS54" s="197"/>
      <c r="DBT54" s="197"/>
      <c r="DBU54" s="197"/>
      <c r="DBV54" s="197"/>
      <c r="DBW54" s="197"/>
      <c r="DBX54" s="197"/>
      <c r="DBY54" s="197"/>
      <c r="DBZ54" s="197"/>
      <c r="DCA54" s="197"/>
      <c r="DCB54" s="197"/>
      <c r="DCC54" s="197"/>
      <c r="DCD54" s="197"/>
      <c r="DCE54" s="197"/>
      <c r="DCF54" s="197"/>
      <c r="DCG54" s="197"/>
      <c r="DCH54" s="197"/>
      <c r="DCI54" s="197"/>
      <c r="DCJ54" s="197"/>
      <c r="DCK54" s="197"/>
      <c r="DCL54" s="197"/>
      <c r="DCM54" s="197"/>
      <c r="DCN54" s="197"/>
      <c r="DCO54" s="197"/>
      <c r="DCP54" s="197"/>
      <c r="DCQ54" s="197"/>
      <c r="DCR54" s="197"/>
      <c r="DCS54" s="197"/>
      <c r="DCT54" s="197"/>
      <c r="DCU54" s="197"/>
      <c r="DCV54" s="197"/>
      <c r="DCW54" s="197"/>
      <c r="DCX54" s="197"/>
      <c r="DCY54" s="197"/>
      <c r="DCZ54" s="197"/>
      <c r="DDA54" s="197"/>
      <c r="DDB54" s="197"/>
      <c r="DDC54" s="197"/>
      <c r="DDD54" s="197"/>
      <c r="DDE54" s="197"/>
      <c r="DDF54" s="197"/>
      <c r="DDG54" s="197"/>
      <c r="DDH54" s="197"/>
      <c r="DDI54" s="197"/>
      <c r="DDJ54" s="197"/>
      <c r="DDK54" s="197"/>
      <c r="DDL54" s="197"/>
      <c r="DDM54" s="197"/>
      <c r="DDN54" s="197"/>
      <c r="DDO54" s="197"/>
      <c r="DDP54" s="197"/>
      <c r="DDQ54" s="197"/>
      <c r="DDR54" s="197"/>
      <c r="DDS54" s="197"/>
      <c r="DDT54" s="197"/>
      <c r="DDU54" s="197"/>
      <c r="DDV54" s="197"/>
      <c r="DDW54" s="197"/>
      <c r="DDX54" s="197"/>
      <c r="DDY54" s="197"/>
      <c r="DDZ54" s="197"/>
      <c r="DEA54" s="197"/>
      <c r="DEB54" s="197"/>
      <c r="DEC54" s="197"/>
      <c r="DED54" s="197"/>
      <c r="DEE54" s="197"/>
      <c r="DEF54" s="197"/>
      <c r="DEG54" s="197"/>
      <c r="DEH54" s="197"/>
      <c r="DEI54" s="197"/>
      <c r="DEJ54" s="197"/>
      <c r="DEK54" s="197"/>
      <c r="DEL54" s="197"/>
      <c r="DEM54" s="197"/>
      <c r="DEN54" s="197"/>
      <c r="DEO54" s="197"/>
      <c r="DEP54" s="197"/>
      <c r="DEQ54" s="197"/>
      <c r="DER54" s="197"/>
      <c r="DES54" s="197"/>
      <c r="DET54" s="197"/>
      <c r="DEU54" s="197"/>
      <c r="DEV54" s="197"/>
      <c r="DEW54" s="197"/>
      <c r="DEX54" s="197"/>
      <c r="DEY54" s="197"/>
      <c r="DEZ54" s="197"/>
      <c r="DFA54" s="197"/>
      <c r="DFB54" s="197"/>
      <c r="DFC54" s="197"/>
      <c r="DFD54" s="197"/>
      <c r="DFE54" s="197"/>
      <c r="DFF54" s="197"/>
      <c r="DFG54" s="197"/>
      <c r="DFH54" s="197"/>
      <c r="DFI54" s="197"/>
      <c r="DFJ54" s="197"/>
      <c r="DFK54" s="197"/>
      <c r="DFL54" s="197"/>
      <c r="DFM54" s="197"/>
      <c r="DFN54" s="197"/>
      <c r="DFO54" s="197"/>
      <c r="DFP54" s="197"/>
      <c r="DFQ54" s="197"/>
      <c r="DFR54" s="197"/>
      <c r="DFS54" s="197"/>
      <c r="DFT54" s="197"/>
      <c r="DFU54" s="197"/>
      <c r="DFV54" s="197"/>
      <c r="DFW54" s="197"/>
      <c r="DFX54" s="197"/>
      <c r="DFY54" s="197"/>
      <c r="DFZ54" s="197"/>
      <c r="DGA54" s="197"/>
      <c r="DGB54" s="197"/>
      <c r="DGC54" s="197"/>
      <c r="DGD54" s="197"/>
      <c r="DGE54" s="197"/>
      <c r="DGF54" s="197"/>
      <c r="DGG54" s="197"/>
      <c r="DGH54" s="197"/>
      <c r="DGI54" s="197"/>
      <c r="DGJ54" s="197"/>
      <c r="DGK54" s="197"/>
      <c r="DGL54" s="197"/>
      <c r="DGM54" s="197"/>
      <c r="DGN54" s="197"/>
      <c r="DGO54" s="197"/>
      <c r="DGP54" s="197"/>
      <c r="DGQ54" s="197"/>
      <c r="DGR54" s="197"/>
      <c r="DGS54" s="197"/>
      <c r="DGT54" s="197"/>
      <c r="DGU54" s="197"/>
      <c r="DGV54" s="197"/>
      <c r="DGW54" s="197"/>
      <c r="DGX54" s="197"/>
      <c r="DGY54" s="197"/>
      <c r="DGZ54" s="197"/>
      <c r="DHA54" s="197"/>
      <c r="DHB54" s="197"/>
      <c r="DHC54" s="197"/>
      <c r="DHD54" s="197"/>
      <c r="DHE54" s="197"/>
      <c r="DHF54" s="197"/>
      <c r="DHG54" s="197"/>
      <c r="DHH54" s="197"/>
      <c r="DHI54" s="197"/>
      <c r="DHJ54" s="197"/>
      <c r="DHK54" s="197"/>
      <c r="DHL54" s="197"/>
      <c r="DHM54" s="197"/>
      <c r="DHN54" s="197"/>
      <c r="DHO54" s="197"/>
      <c r="DHP54" s="197"/>
      <c r="DHQ54" s="197"/>
      <c r="DHR54" s="197"/>
      <c r="DHS54" s="197"/>
      <c r="DHT54" s="197"/>
      <c r="DHU54" s="197"/>
      <c r="DHV54" s="197"/>
      <c r="DHW54" s="197"/>
      <c r="DHX54" s="197"/>
      <c r="DHY54" s="197"/>
      <c r="DHZ54" s="197"/>
      <c r="DIA54" s="197"/>
      <c r="DIB54" s="197"/>
      <c r="DIC54" s="197"/>
      <c r="DID54" s="197"/>
      <c r="DIE54" s="197"/>
      <c r="DIF54" s="197"/>
      <c r="DIG54" s="197"/>
      <c r="DIH54" s="197"/>
      <c r="DII54" s="197"/>
      <c r="DIJ54" s="197"/>
      <c r="DIK54" s="197"/>
      <c r="DIL54" s="197"/>
      <c r="DIM54" s="197"/>
      <c r="DIN54" s="197"/>
      <c r="DIO54" s="197"/>
      <c r="DIP54" s="197"/>
      <c r="DIQ54" s="197"/>
      <c r="DIR54" s="197"/>
      <c r="DIS54" s="197"/>
      <c r="DIT54" s="197"/>
      <c r="DIU54" s="197"/>
      <c r="DIV54" s="197"/>
      <c r="DIW54" s="197"/>
      <c r="DIX54" s="197"/>
      <c r="DIY54" s="197"/>
      <c r="DIZ54" s="197"/>
      <c r="DJA54" s="197"/>
      <c r="DJB54" s="197"/>
      <c r="DJC54" s="197"/>
      <c r="DJD54" s="197"/>
      <c r="DJE54" s="197"/>
      <c r="DJF54" s="197"/>
      <c r="DJG54" s="197"/>
      <c r="DJH54" s="197"/>
      <c r="DJI54" s="197"/>
      <c r="DJJ54" s="197"/>
      <c r="DJK54" s="197"/>
      <c r="DJL54" s="197"/>
      <c r="DJM54" s="197"/>
      <c r="DJN54" s="197"/>
      <c r="DJO54" s="197"/>
      <c r="DJP54" s="197"/>
      <c r="DJQ54" s="197"/>
      <c r="DJR54" s="197"/>
      <c r="DJS54" s="197"/>
      <c r="DJT54" s="197"/>
      <c r="DJU54" s="197"/>
      <c r="DJV54" s="197"/>
      <c r="DJW54" s="197"/>
      <c r="DJX54" s="197"/>
      <c r="DJY54" s="197"/>
      <c r="DJZ54" s="197"/>
      <c r="DKA54" s="197"/>
      <c r="DKB54" s="197"/>
      <c r="DKC54" s="197"/>
      <c r="DKD54" s="197"/>
      <c r="DKE54" s="197"/>
      <c r="DKF54" s="197"/>
      <c r="DKG54" s="197"/>
      <c r="DKH54" s="197"/>
      <c r="DKI54" s="197"/>
      <c r="DKJ54" s="197"/>
      <c r="DKK54" s="197"/>
      <c r="DKL54" s="197"/>
      <c r="DKM54" s="197"/>
      <c r="DKN54" s="197"/>
      <c r="DKO54" s="197"/>
      <c r="DKP54" s="197"/>
      <c r="DKQ54" s="197"/>
      <c r="DKR54" s="197"/>
      <c r="DKS54" s="197"/>
      <c r="DKT54" s="197"/>
      <c r="DKU54" s="197"/>
      <c r="DKV54" s="197"/>
      <c r="DKW54" s="197"/>
      <c r="DKX54" s="197"/>
      <c r="DKY54" s="197"/>
      <c r="DKZ54" s="197"/>
      <c r="DLA54" s="197"/>
      <c r="DLB54" s="197"/>
      <c r="DLC54" s="197"/>
      <c r="DLD54" s="197"/>
      <c r="DLE54" s="197"/>
      <c r="DLF54" s="197"/>
      <c r="DLG54" s="197"/>
      <c r="DLH54" s="197"/>
      <c r="DLI54" s="197"/>
      <c r="DLJ54" s="197"/>
      <c r="DLK54" s="197"/>
      <c r="DLL54" s="197"/>
      <c r="DLM54" s="197"/>
      <c r="DLN54" s="197"/>
      <c r="DLO54" s="197"/>
      <c r="DLP54" s="197"/>
      <c r="DLQ54" s="197"/>
      <c r="DLR54" s="197"/>
      <c r="DLS54" s="197"/>
      <c r="DLT54" s="197"/>
      <c r="DLU54" s="197"/>
      <c r="DLV54" s="197"/>
      <c r="DLW54" s="197"/>
      <c r="DLX54" s="197"/>
      <c r="DLY54" s="197"/>
      <c r="DLZ54" s="197"/>
      <c r="DMA54" s="197"/>
      <c r="DMB54" s="197"/>
      <c r="DMC54" s="197"/>
      <c r="DMD54" s="197"/>
      <c r="DME54" s="197"/>
      <c r="DMF54" s="197"/>
      <c r="DMG54" s="197"/>
      <c r="DMH54" s="197"/>
      <c r="DMI54" s="197"/>
      <c r="DMJ54" s="197"/>
      <c r="DMK54" s="197"/>
      <c r="DML54" s="197"/>
      <c r="DMM54" s="197"/>
      <c r="DMN54" s="197"/>
      <c r="DMO54" s="197"/>
      <c r="DMP54" s="197"/>
      <c r="DMQ54" s="197"/>
      <c r="DMR54" s="197"/>
      <c r="DMS54" s="197"/>
      <c r="DMT54" s="197"/>
      <c r="DMU54" s="197"/>
      <c r="DMV54" s="197"/>
      <c r="DMW54" s="197"/>
      <c r="DMX54" s="197"/>
      <c r="DMY54" s="197"/>
      <c r="DMZ54" s="197"/>
      <c r="DNA54" s="197"/>
      <c r="DNB54" s="197"/>
      <c r="DNC54" s="197"/>
      <c r="DND54" s="197"/>
      <c r="DNE54" s="197"/>
      <c r="DNF54" s="197"/>
      <c r="DNG54" s="197"/>
      <c r="DNH54" s="197"/>
      <c r="DNI54" s="197"/>
      <c r="DNJ54" s="197"/>
      <c r="DNK54" s="197"/>
      <c r="DNL54" s="197"/>
      <c r="DNM54" s="197"/>
      <c r="DNN54" s="197"/>
      <c r="DNO54" s="197"/>
      <c r="DNP54" s="197"/>
      <c r="DNQ54" s="197"/>
      <c r="DNR54" s="197"/>
      <c r="DNS54" s="197"/>
      <c r="DNT54" s="197"/>
      <c r="DNU54" s="197"/>
      <c r="DNV54" s="197"/>
      <c r="DNW54" s="197"/>
      <c r="DNX54" s="197"/>
      <c r="DNY54" s="197"/>
      <c r="DNZ54" s="197"/>
      <c r="DOA54" s="197"/>
      <c r="DOB54" s="197"/>
      <c r="DOC54" s="197"/>
      <c r="DOD54" s="197"/>
      <c r="DOE54" s="197"/>
      <c r="DOF54" s="197"/>
      <c r="DOG54" s="197"/>
      <c r="DOH54" s="197"/>
      <c r="DOI54" s="197"/>
      <c r="DOJ54" s="197"/>
      <c r="DOK54" s="197"/>
      <c r="DOL54" s="197"/>
      <c r="DOM54" s="197"/>
      <c r="DON54" s="197"/>
      <c r="DOO54" s="197"/>
      <c r="DOP54" s="197"/>
      <c r="DOQ54" s="197"/>
      <c r="DOR54" s="197"/>
      <c r="DOS54" s="197"/>
      <c r="DOT54" s="197"/>
      <c r="DOU54" s="197"/>
      <c r="DOV54" s="197"/>
      <c r="DOW54" s="197"/>
      <c r="DOX54" s="197"/>
      <c r="DOY54" s="197"/>
      <c r="DOZ54" s="197"/>
      <c r="DPA54" s="197"/>
      <c r="DPB54" s="197"/>
      <c r="DPC54" s="197"/>
      <c r="DPD54" s="197"/>
      <c r="DPE54" s="197"/>
      <c r="DPF54" s="197"/>
      <c r="DPG54" s="197"/>
      <c r="DPH54" s="197"/>
      <c r="DPI54" s="197"/>
      <c r="DPJ54" s="197"/>
      <c r="DPK54" s="197"/>
      <c r="DPL54" s="197"/>
      <c r="DPM54" s="197"/>
      <c r="DPN54" s="197"/>
      <c r="DPO54" s="197"/>
      <c r="DPP54" s="197"/>
      <c r="DPQ54" s="197"/>
      <c r="DPR54" s="197"/>
      <c r="DPS54" s="197"/>
      <c r="DPT54" s="197"/>
      <c r="DPU54" s="197"/>
      <c r="DPV54" s="197"/>
      <c r="DPW54" s="197"/>
      <c r="DPX54" s="197"/>
      <c r="DPY54" s="197"/>
      <c r="DPZ54" s="197"/>
      <c r="DQA54" s="197"/>
      <c r="DQB54" s="197"/>
      <c r="DQC54" s="197"/>
      <c r="DQD54" s="197"/>
      <c r="DQE54" s="197"/>
      <c r="DQF54" s="197"/>
      <c r="DQG54" s="197"/>
      <c r="DQH54" s="197"/>
      <c r="DQI54" s="197"/>
      <c r="DQJ54" s="197"/>
      <c r="DQK54" s="197"/>
      <c r="DQL54" s="197"/>
      <c r="DQM54" s="197"/>
      <c r="DQN54" s="197"/>
      <c r="DQO54" s="197"/>
      <c r="DQP54" s="197"/>
      <c r="DQQ54" s="197"/>
      <c r="DQR54" s="197"/>
      <c r="DQS54" s="197"/>
      <c r="DQT54" s="197"/>
      <c r="DQU54" s="197"/>
      <c r="DQV54" s="197"/>
      <c r="DQW54" s="197"/>
      <c r="DQX54" s="197"/>
      <c r="DQY54" s="197"/>
      <c r="DQZ54" s="197"/>
      <c r="DRA54" s="197"/>
      <c r="DRB54" s="197"/>
      <c r="DRC54" s="197"/>
      <c r="DRD54" s="197"/>
      <c r="DRE54" s="197"/>
      <c r="DRF54" s="197"/>
      <c r="DRG54" s="197"/>
      <c r="DRH54" s="197"/>
      <c r="DRI54" s="197"/>
      <c r="DRJ54" s="197"/>
      <c r="DRK54" s="197"/>
      <c r="DRL54" s="197"/>
      <c r="DRM54" s="197"/>
      <c r="DRN54" s="197"/>
      <c r="DRO54" s="197"/>
      <c r="DRP54" s="197"/>
      <c r="DRQ54" s="197"/>
      <c r="DRR54" s="197"/>
      <c r="DRS54" s="197"/>
      <c r="DRT54" s="197"/>
      <c r="DRU54" s="197"/>
      <c r="DRV54" s="197"/>
      <c r="DRW54" s="197"/>
      <c r="DRX54" s="197"/>
      <c r="DRY54" s="197"/>
      <c r="DRZ54" s="197"/>
      <c r="DSA54" s="197"/>
      <c r="DSB54" s="197"/>
      <c r="DSC54" s="197"/>
      <c r="DSD54" s="197"/>
      <c r="DSE54" s="197"/>
      <c r="DSF54" s="197"/>
      <c r="DSG54" s="197"/>
      <c r="DSH54" s="197"/>
      <c r="DSI54" s="197"/>
      <c r="DSJ54" s="197"/>
      <c r="DSK54" s="197"/>
      <c r="DSL54" s="197"/>
      <c r="DSM54" s="197"/>
      <c r="DSN54" s="197"/>
      <c r="DSO54" s="197"/>
      <c r="DSP54" s="197"/>
      <c r="DSQ54" s="197"/>
      <c r="DSR54" s="197"/>
      <c r="DSS54" s="197"/>
      <c r="DST54" s="197"/>
      <c r="DSU54" s="197"/>
      <c r="DSV54" s="197"/>
      <c r="DSW54" s="197"/>
      <c r="DSX54" s="197"/>
      <c r="DSY54" s="197"/>
      <c r="DSZ54" s="197"/>
      <c r="DTA54" s="197"/>
      <c r="DTB54" s="197"/>
      <c r="DTC54" s="197"/>
      <c r="DTD54" s="197"/>
      <c r="DTE54" s="197"/>
      <c r="DTF54" s="197"/>
      <c r="DTG54" s="197"/>
      <c r="DTH54" s="197"/>
      <c r="DTI54" s="197"/>
      <c r="DTJ54" s="197"/>
      <c r="DTK54" s="197"/>
      <c r="DTL54" s="197"/>
      <c r="DTM54" s="197"/>
      <c r="DTN54" s="197"/>
      <c r="DTO54" s="197"/>
      <c r="DTP54" s="197"/>
      <c r="DTQ54" s="197"/>
      <c r="DTR54" s="197"/>
      <c r="DTS54" s="197"/>
      <c r="DTT54" s="197"/>
      <c r="DTU54" s="197"/>
      <c r="DTV54" s="197"/>
      <c r="DTW54" s="197"/>
      <c r="DTX54" s="197"/>
      <c r="DTY54" s="197"/>
      <c r="DTZ54" s="197"/>
      <c r="DUA54" s="197"/>
      <c r="DUB54" s="197"/>
      <c r="DUC54" s="197"/>
      <c r="DUD54" s="197"/>
      <c r="DUE54" s="197"/>
      <c r="DUF54" s="197"/>
      <c r="DUG54" s="197"/>
      <c r="DUH54" s="197"/>
      <c r="DUI54" s="197"/>
      <c r="DUJ54" s="197"/>
      <c r="DUK54" s="197"/>
      <c r="DUL54" s="197"/>
      <c r="DUM54" s="197"/>
      <c r="DUN54" s="197"/>
      <c r="DUO54" s="197"/>
      <c r="DUP54" s="197"/>
      <c r="DUQ54" s="197"/>
      <c r="DUR54" s="197"/>
      <c r="DUS54" s="197"/>
      <c r="DUT54" s="197"/>
      <c r="DUU54" s="197"/>
      <c r="DUV54" s="197"/>
      <c r="DUW54" s="197"/>
      <c r="DUX54" s="197"/>
      <c r="DUY54" s="197"/>
      <c r="DUZ54" s="197"/>
      <c r="DVA54" s="197"/>
      <c r="DVB54" s="197"/>
      <c r="DVC54" s="197"/>
      <c r="DVD54" s="197"/>
      <c r="DVE54" s="197"/>
      <c r="DVF54" s="197"/>
      <c r="DVG54" s="197"/>
      <c r="DVH54" s="197"/>
      <c r="DVI54" s="197"/>
      <c r="DVJ54" s="197"/>
      <c r="DVK54" s="197"/>
      <c r="DVL54" s="197"/>
      <c r="DVM54" s="197"/>
      <c r="DVN54" s="197"/>
      <c r="DVO54" s="197"/>
      <c r="DVP54" s="197"/>
      <c r="DVQ54" s="197"/>
      <c r="DVR54" s="197"/>
      <c r="DVS54" s="197"/>
      <c r="DVT54" s="197"/>
      <c r="DVU54" s="197"/>
      <c r="DVV54" s="197"/>
      <c r="DVW54" s="197"/>
      <c r="DVX54" s="197"/>
      <c r="DVY54" s="197"/>
      <c r="DVZ54" s="197"/>
      <c r="DWA54" s="197"/>
      <c r="DWB54" s="197"/>
      <c r="DWC54" s="197"/>
      <c r="DWD54" s="197"/>
      <c r="DWE54" s="197"/>
      <c r="DWF54" s="197"/>
      <c r="DWG54" s="197"/>
      <c r="DWH54" s="197"/>
      <c r="DWI54" s="197"/>
      <c r="DWJ54" s="197"/>
      <c r="DWK54" s="197"/>
      <c r="DWL54" s="197"/>
      <c r="DWM54" s="197"/>
      <c r="DWN54" s="197"/>
      <c r="DWO54" s="197"/>
      <c r="DWP54" s="197"/>
      <c r="DWQ54" s="197"/>
      <c r="DWR54" s="197"/>
      <c r="DWS54" s="197"/>
      <c r="DWT54" s="197"/>
      <c r="DWU54" s="197"/>
      <c r="DWV54" s="197"/>
      <c r="DWW54" s="197"/>
      <c r="DWX54" s="197"/>
      <c r="DWY54" s="197"/>
      <c r="DWZ54" s="197"/>
      <c r="DXA54" s="197"/>
      <c r="DXB54" s="197"/>
      <c r="DXC54" s="197"/>
      <c r="DXD54" s="197"/>
      <c r="DXE54" s="197"/>
      <c r="DXF54" s="197"/>
      <c r="DXG54" s="197"/>
      <c r="DXH54" s="197"/>
      <c r="DXI54" s="197"/>
      <c r="DXJ54" s="197"/>
      <c r="DXK54" s="197"/>
      <c r="DXL54" s="197"/>
      <c r="DXM54" s="197"/>
      <c r="DXN54" s="197"/>
      <c r="DXO54" s="197"/>
      <c r="DXP54" s="197"/>
      <c r="DXQ54" s="197"/>
      <c r="DXR54" s="197"/>
      <c r="DXS54" s="197"/>
      <c r="DXT54" s="197"/>
      <c r="DXU54" s="197"/>
      <c r="DXV54" s="197"/>
      <c r="DXW54" s="197"/>
      <c r="DXX54" s="197"/>
      <c r="DXY54" s="197"/>
      <c r="DXZ54" s="197"/>
      <c r="DYA54" s="197"/>
      <c r="DYB54" s="197"/>
      <c r="DYC54" s="197"/>
      <c r="DYD54" s="197"/>
      <c r="DYE54" s="197"/>
      <c r="DYF54" s="197"/>
      <c r="DYG54" s="197"/>
      <c r="DYH54" s="197"/>
      <c r="DYI54" s="197"/>
      <c r="DYJ54" s="197"/>
      <c r="DYK54" s="197"/>
      <c r="DYL54" s="197"/>
      <c r="DYM54" s="197"/>
      <c r="DYN54" s="197"/>
      <c r="DYO54" s="197"/>
      <c r="DYP54" s="197"/>
      <c r="DYQ54" s="197"/>
      <c r="DYR54" s="197"/>
      <c r="DYS54" s="197"/>
      <c r="DYT54" s="197"/>
      <c r="DYU54" s="197"/>
      <c r="DYV54" s="197"/>
      <c r="DYW54" s="197"/>
      <c r="DYX54" s="197"/>
      <c r="DYY54" s="197"/>
      <c r="DYZ54" s="197"/>
      <c r="DZA54" s="197"/>
      <c r="DZB54" s="197"/>
      <c r="DZC54" s="197"/>
      <c r="DZD54" s="197"/>
      <c r="DZE54" s="197"/>
      <c r="DZF54" s="197"/>
      <c r="DZG54" s="197"/>
      <c r="DZH54" s="197"/>
      <c r="DZI54" s="197"/>
      <c r="DZJ54" s="197"/>
      <c r="DZK54" s="197"/>
      <c r="DZL54" s="197"/>
      <c r="DZM54" s="197"/>
      <c r="DZN54" s="197"/>
      <c r="DZO54" s="197"/>
      <c r="DZP54" s="197"/>
      <c r="DZQ54" s="197"/>
      <c r="DZR54" s="197"/>
      <c r="DZS54" s="197"/>
      <c r="DZT54" s="197"/>
      <c r="DZU54" s="197"/>
      <c r="DZV54" s="197"/>
      <c r="DZW54" s="197"/>
      <c r="DZX54" s="197"/>
      <c r="DZY54" s="197"/>
      <c r="DZZ54" s="197"/>
      <c r="EAA54" s="197"/>
      <c r="EAB54" s="197"/>
      <c r="EAC54" s="197"/>
      <c r="EAD54" s="197"/>
      <c r="EAE54" s="197"/>
      <c r="EAF54" s="197"/>
      <c r="EAG54" s="197"/>
      <c r="EAH54" s="197"/>
      <c r="EAI54" s="197"/>
      <c r="EAJ54" s="197"/>
      <c r="EAK54" s="197"/>
      <c r="EAL54" s="197"/>
      <c r="EAM54" s="197"/>
      <c r="EAN54" s="197"/>
      <c r="EAO54" s="197"/>
      <c r="EAP54" s="197"/>
      <c r="EAQ54" s="197"/>
      <c r="EAR54" s="197"/>
      <c r="EAS54" s="197"/>
      <c r="EAT54" s="197"/>
      <c r="EAU54" s="197"/>
      <c r="EAV54" s="197"/>
      <c r="EAW54" s="197"/>
      <c r="EAX54" s="197"/>
      <c r="EAY54" s="197"/>
      <c r="EAZ54" s="197"/>
      <c r="EBA54" s="197"/>
      <c r="EBB54" s="197"/>
      <c r="EBC54" s="197"/>
      <c r="EBD54" s="197"/>
      <c r="EBE54" s="197"/>
      <c r="EBF54" s="197"/>
      <c r="EBG54" s="197"/>
      <c r="EBH54" s="197"/>
      <c r="EBI54" s="197"/>
      <c r="EBJ54" s="197"/>
      <c r="EBK54" s="197"/>
      <c r="EBL54" s="197"/>
      <c r="EBM54" s="197"/>
      <c r="EBN54" s="197"/>
      <c r="EBO54" s="197"/>
      <c r="EBP54" s="197"/>
      <c r="EBQ54" s="197"/>
      <c r="EBR54" s="197"/>
      <c r="EBS54" s="197"/>
      <c r="EBT54" s="197"/>
      <c r="EBU54" s="197"/>
      <c r="EBV54" s="197"/>
      <c r="EBW54" s="197"/>
      <c r="EBX54" s="197"/>
      <c r="EBY54" s="197"/>
      <c r="EBZ54" s="197"/>
      <c r="ECA54" s="197"/>
      <c r="ECB54" s="197"/>
      <c r="ECC54" s="197"/>
      <c r="ECD54" s="197"/>
      <c r="ECE54" s="197"/>
      <c r="ECF54" s="197"/>
      <c r="ECG54" s="197"/>
      <c r="ECH54" s="197"/>
      <c r="ECI54" s="197"/>
      <c r="ECJ54" s="197"/>
      <c r="ECK54" s="197"/>
      <c r="ECL54" s="197"/>
      <c r="ECM54" s="197"/>
      <c r="ECN54" s="197"/>
      <c r="ECO54" s="197"/>
      <c r="ECP54" s="197"/>
      <c r="ECQ54" s="197"/>
      <c r="ECR54" s="197"/>
      <c r="ECS54" s="197"/>
      <c r="ECT54" s="197"/>
      <c r="ECU54" s="197"/>
      <c r="ECV54" s="197"/>
      <c r="ECW54" s="197"/>
      <c r="ECX54" s="197"/>
      <c r="ECY54" s="197"/>
      <c r="ECZ54" s="197"/>
      <c r="EDA54" s="197"/>
      <c r="EDB54" s="197"/>
      <c r="EDC54" s="197"/>
      <c r="EDD54" s="197"/>
      <c r="EDE54" s="197"/>
      <c r="EDF54" s="197"/>
      <c r="EDG54" s="197"/>
      <c r="EDH54" s="197"/>
      <c r="EDI54" s="197"/>
      <c r="EDJ54" s="197"/>
      <c r="EDK54" s="197"/>
      <c r="EDL54" s="197"/>
      <c r="EDM54" s="197"/>
      <c r="EDN54" s="197"/>
      <c r="EDO54" s="197"/>
      <c r="EDP54" s="197"/>
      <c r="EDQ54" s="197"/>
      <c r="EDR54" s="197"/>
      <c r="EDS54" s="197"/>
      <c r="EDT54" s="197"/>
      <c r="EDU54" s="197"/>
      <c r="EDV54" s="197"/>
      <c r="EDW54" s="197"/>
      <c r="EDX54" s="197"/>
      <c r="EDY54" s="197"/>
      <c r="EDZ54" s="197"/>
      <c r="EEA54" s="197"/>
      <c r="EEB54" s="197"/>
      <c r="EEC54" s="197"/>
      <c r="EED54" s="197"/>
      <c r="EEE54" s="197"/>
      <c r="EEF54" s="197"/>
      <c r="EEG54" s="197"/>
      <c r="EEH54" s="197"/>
      <c r="EEI54" s="197"/>
      <c r="EEJ54" s="197"/>
      <c r="EEK54" s="197"/>
      <c r="EEL54" s="197"/>
      <c r="EEM54" s="197"/>
      <c r="EEN54" s="197"/>
      <c r="EEO54" s="197"/>
      <c r="EEP54" s="197"/>
      <c r="EEQ54" s="197"/>
      <c r="EER54" s="197"/>
      <c r="EES54" s="197"/>
      <c r="EET54" s="197"/>
      <c r="EEU54" s="197"/>
      <c r="EEV54" s="197"/>
      <c r="EEW54" s="197"/>
      <c r="EEX54" s="197"/>
      <c r="EEY54" s="197"/>
      <c r="EEZ54" s="197"/>
      <c r="EFA54" s="197"/>
      <c r="EFB54" s="197"/>
      <c r="EFC54" s="197"/>
      <c r="EFD54" s="197"/>
      <c r="EFE54" s="197"/>
      <c r="EFF54" s="197"/>
      <c r="EFG54" s="197"/>
      <c r="EFH54" s="197"/>
      <c r="EFI54" s="197"/>
      <c r="EFJ54" s="197"/>
      <c r="EFK54" s="197"/>
      <c r="EFL54" s="197"/>
      <c r="EFM54" s="197"/>
      <c r="EFN54" s="197"/>
      <c r="EFO54" s="197"/>
      <c r="EFP54" s="197"/>
      <c r="EFQ54" s="197"/>
      <c r="EFR54" s="197"/>
      <c r="EFS54" s="197"/>
      <c r="EFT54" s="197"/>
      <c r="EFU54" s="197"/>
      <c r="EFV54" s="197"/>
      <c r="EFW54" s="197"/>
      <c r="EFX54" s="197"/>
      <c r="EFY54" s="197"/>
      <c r="EFZ54" s="197"/>
      <c r="EGA54" s="197"/>
      <c r="EGB54" s="197"/>
      <c r="EGC54" s="197"/>
      <c r="EGD54" s="197"/>
      <c r="EGE54" s="197"/>
      <c r="EGF54" s="197"/>
      <c r="EGG54" s="197"/>
      <c r="EGH54" s="197"/>
      <c r="EGI54" s="197"/>
      <c r="EGJ54" s="197"/>
      <c r="EGK54" s="197"/>
      <c r="EGL54" s="197"/>
      <c r="EGM54" s="197"/>
      <c r="EGN54" s="197"/>
      <c r="EGO54" s="197"/>
      <c r="EGP54" s="197"/>
      <c r="EGQ54" s="197"/>
      <c r="EGR54" s="197"/>
      <c r="EGS54" s="197"/>
      <c r="EGT54" s="197"/>
      <c r="EGU54" s="197"/>
      <c r="EGV54" s="197"/>
      <c r="EGW54" s="197"/>
      <c r="EGX54" s="197"/>
      <c r="EGY54" s="197"/>
      <c r="EGZ54" s="197"/>
      <c r="EHA54" s="197"/>
      <c r="EHB54" s="197"/>
      <c r="EHC54" s="197"/>
      <c r="EHD54" s="197"/>
      <c r="EHE54" s="197"/>
      <c r="EHF54" s="197"/>
      <c r="EHG54" s="197"/>
      <c r="EHH54" s="197"/>
      <c r="EHI54" s="197"/>
      <c r="EHJ54" s="197"/>
      <c r="EHK54" s="197"/>
      <c r="EHL54" s="197"/>
      <c r="EHM54" s="197"/>
      <c r="EHN54" s="197"/>
      <c r="EHO54" s="197"/>
      <c r="EHP54" s="197"/>
      <c r="EHQ54" s="197"/>
      <c r="EHR54" s="197"/>
      <c r="EHS54" s="197"/>
      <c r="EHT54" s="197"/>
      <c r="EHU54" s="197"/>
      <c r="EHV54" s="197"/>
      <c r="EHW54" s="197"/>
      <c r="EHX54" s="197"/>
      <c r="EHY54" s="197"/>
      <c r="EHZ54" s="197"/>
      <c r="EIA54" s="197"/>
      <c r="EIB54" s="197"/>
      <c r="EIC54" s="197"/>
      <c r="EID54" s="197"/>
      <c r="EIE54" s="197"/>
      <c r="EIF54" s="197"/>
      <c r="EIG54" s="197"/>
      <c r="EIH54" s="197"/>
      <c r="EII54" s="197"/>
      <c r="EIJ54" s="197"/>
      <c r="EIK54" s="197"/>
      <c r="EIL54" s="197"/>
      <c r="EIM54" s="197"/>
      <c r="EIN54" s="197"/>
      <c r="EIO54" s="197"/>
      <c r="EIP54" s="197"/>
      <c r="EIQ54" s="197"/>
      <c r="EIR54" s="197"/>
      <c r="EIS54" s="197"/>
      <c r="EIT54" s="197"/>
      <c r="EIU54" s="197"/>
      <c r="EIV54" s="197"/>
      <c r="EIW54" s="197"/>
      <c r="EIX54" s="197"/>
      <c r="EIY54" s="197"/>
      <c r="EIZ54" s="197"/>
      <c r="EJA54" s="197"/>
      <c r="EJB54" s="197"/>
      <c r="EJC54" s="197"/>
      <c r="EJD54" s="197"/>
      <c r="EJE54" s="197"/>
      <c r="EJF54" s="197"/>
      <c r="EJG54" s="197"/>
      <c r="EJH54" s="197"/>
      <c r="EJI54" s="197"/>
      <c r="EJJ54" s="197"/>
      <c r="EJK54" s="197"/>
      <c r="EJL54" s="197"/>
      <c r="EJM54" s="197"/>
      <c r="EJN54" s="197"/>
      <c r="EJO54" s="197"/>
      <c r="EJP54" s="197"/>
      <c r="EJQ54" s="197"/>
      <c r="EJR54" s="197"/>
      <c r="EJS54" s="197"/>
      <c r="EJT54" s="197"/>
      <c r="EJU54" s="197"/>
      <c r="EJV54" s="197"/>
      <c r="EJW54" s="197"/>
      <c r="EJX54" s="197"/>
      <c r="EJY54" s="197"/>
      <c r="EJZ54" s="197"/>
      <c r="EKA54" s="197"/>
      <c r="EKB54" s="197"/>
      <c r="EKC54" s="197"/>
      <c r="EKD54" s="197"/>
      <c r="EKE54" s="197"/>
      <c r="EKF54" s="197"/>
      <c r="EKG54" s="197"/>
      <c r="EKH54" s="197"/>
      <c r="EKI54" s="197"/>
      <c r="EKJ54" s="197"/>
      <c r="EKK54" s="197"/>
      <c r="EKL54" s="197"/>
      <c r="EKM54" s="197"/>
      <c r="EKN54" s="197"/>
      <c r="EKO54" s="197"/>
      <c r="EKP54" s="197"/>
      <c r="EKQ54" s="197"/>
      <c r="EKR54" s="197"/>
      <c r="EKS54" s="197"/>
      <c r="EKT54" s="197"/>
      <c r="EKU54" s="197"/>
      <c r="EKV54" s="197"/>
      <c r="EKW54" s="197"/>
      <c r="EKX54" s="197"/>
      <c r="EKY54" s="197"/>
      <c r="EKZ54" s="197"/>
      <c r="ELA54" s="197"/>
      <c r="ELB54" s="197"/>
      <c r="ELC54" s="197"/>
      <c r="ELD54" s="197"/>
      <c r="ELE54" s="197"/>
      <c r="ELF54" s="197"/>
      <c r="ELG54" s="197"/>
      <c r="ELH54" s="197"/>
      <c r="ELI54" s="197"/>
      <c r="ELJ54" s="197"/>
      <c r="ELK54" s="197"/>
      <c r="ELL54" s="197"/>
      <c r="ELM54" s="197"/>
      <c r="ELN54" s="197"/>
      <c r="ELO54" s="197"/>
      <c r="ELP54" s="197"/>
      <c r="ELQ54" s="197"/>
      <c r="ELR54" s="197"/>
      <c r="ELS54" s="197"/>
      <c r="ELT54" s="197"/>
      <c r="ELU54" s="197"/>
      <c r="ELV54" s="197"/>
      <c r="ELW54" s="197"/>
      <c r="ELX54" s="197"/>
      <c r="ELY54" s="197"/>
      <c r="ELZ54" s="197"/>
      <c r="EMA54" s="197"/>
      <c r="EMB54" s="197"/>
      <c r="EMC54" s="197"/>
      <c r="EMD54" s="197"/>
      <c r="EME54" s="197"/>
      <c r="EMF54" s="197"/>
      <c r="EMG54" s="197"/>
      <c r="EMH54" s="197"/>
      <c r="EMI54" s="197"/>
      <c r="EMJ54" s="197"/>
      <c r="EMK54" s="197"/>
      <c r="EML54" s="197"/>
      <c r="EMM54" s="197"/>
      <c r="EMN54" s="197"/>
      <c r="EMO54" s="197"/>
      <c r="EMP54" s="197"/>
      <c r="EMQ54" s="197"/>
      <c r="EMR54" s="197"/>
      <c r="EMS54" s="197"/>
      <c r="EMT54" s="197"/>
      <c r="EMU54" s="197"/>
      <c r="EMV54" s="197"/>
      <c r="EMW54" s="197"/>
      <c r="EMX54" s="197"/>
      <c r="EMY54" s="197"/>
      <c r="EMZ54" s="197"/>
      <c r="ENA54" s="197"/>
      <c r="ENB54" s="197"/>
      <c r="ENC54" s="197"/>
      <c r="END54" s="197"/>
      <c r="ENE54" s="197"/>
      <c r="ENF54" s="197"/>
      <c r="ENG54" s="197"/>
      <c r="ENH54" s="197"/>
      <c r="ENI54" s="197"/>
      <c r="ENJ54" s="197"/>
      <c r="ENK54" s="197"/>
      <c r="ENL54" s="197"/>
      <c r="ENM54" s="197"/>
      <c r="ENN54" s="197"/>
      <c r="ENO54" s="197"/>
      <c r="ENP54" s="197"/>
      <c r="ENQ54" s="197"/>
      <c r="ENR54" s="197"/>
      <c r="ENS54" s="197"/>
      <c r="ENT54" s="197"/>
      <c r="ENU54" s="197"/>
      <c r="ENV54" s="197"/>
      <c r="ENW54" s="197"/>
      <c r="ENX54" s="197"/>
      <c r="ENY54" s="197"/>
      <c r="ENZ54" s="197"/>
      <c r="EOA54" s="197"/>
      <c r="EOB54" s="197"/>
      <c r="EOC54" s="197"/>
      <c r="EOD54" s="197"/>
      <c r="EOE54" s="197"/>
      <c r="EOF54" s="197"/>
      <c r="EOG54" s="197"/>
      <c r="EOH54" s="197"/>
      <c r="EOI54" s="197"/>
      <c r="EOJ54" s="197"/>
      <c r="EOK54" s="197"/>
      <c r="EOL54" s="197"/>
      <c r="EOM54" s="197"/>
      <c r="EON54" s="197"/>
      <c r="EOO54" s="197"/>
      <c r="EOP54" s="197"/>
      <c r="EOQ54" s="197"/>
      <c r="EOR54" s="197"/>
      <c r="EOS54" s="197"/>
      <c r="EOT54" s="197"/>
      <c r="EOU54" s="197"/>
      <c r="EOV54" s="197"/>
      <c r="EOW54" s="197"/>
      <c r="EOX54" s="197"/>
      <c r="EOY54" s="197"/>
      <c r="EOZ54" s="197"/>
      <c r="EPA54" s="197"/>
      <c r="EPB54" s="197"/>
      <c r="EPC54" s="197"/>
      <c r="EPD54" s="197"/>
      <c r="EPE54" s="197"/>
      <c r="EPF54" s="197"/>
      <c r="EPG54" s="197"/>
      <c r="EPH54" s="197"/>
      <c r="EPI54" s="197"/>
      <c r="EPJ54" s="197"/>
      <c r="EPK54" s="197"/>
      <c r="EPL54" s="197"/>
      <c r="EPM54" s="197"/>
      <c r="EPN54" s="197"/>
      <c r="EPO54" s="197"/>
      <c r="EPP54" s="197"/>
      <c r="EPQ54" s="197"/>
      <c r="EPR54" s="197"/>
      <c r="EPS54" s="197"/>
      <c r="EPT54" s="197"/>
      <c r="EPU54" s="197"/>
      <c r="EPV54" s="197"/>
      <c r="EPW54" s="197"/>
      <c r="EPX54" s="197"/>
      <c r="EPY54" s="197"/>
      <c r="EPZ54" s="197"/>
      <c r="EQA54" s="197"/>
      <c r="EQB54" s="197"/>
      <c r="EQC54" s="197"/>
      <c r="EQD54" s="197"/>
      <c r="EQE54" s="197"/>
      <c r="EQF54" s="197"/>
      <c r="EQG54" s="197"/>
      <c r="EQH54" s="197"/>
      <c r="EQI54" s="197"/>
      <c r="EQJ54" s="197"/>
      <c r="EQK54" s="197"/>
      <c r="EQL54" s="197"/>
      <c r="EQM54" s="197"/>
      <c r="EQN54" s="197"/>
      <c r="EQO54" s="197"/>
      <c r="EQP54" s="197"/>
      <c r="EQQ54" s="197"/>
      <c r="EQR54" s="197"/>
      <c r="EQS54" s="197"/>
      <c r="EQT54" s="197"/>
      <c r="EQU54" s="197"/>
      <c r="EQV54" s="197"/>
      <c r="EQW54" s="197"/>
      <c r="EQX54" s="197"/>
      <c r="EQY54" s="197"/>
      <c r="EQZ54" s="197"/>
      <c r="ERA54" s="197"/>
      <c r="ERB54" s="197"/>
      <c r="ERC54" s="197"/>
      <c r="ERD54" s="197"/>
      <c r="ERE54" s="197"/>
      <c r="ERF54" s="197"/>
      <c r="ERG54" s="197"/>
      <c r="ERH54" s="197"/>
      <c r="ERI54" s="197"/>
      <c r="ERJ54" s="197"/>
      <c r="ERK54" s="197"/>
      <c r="ERL54" s="197"/>
      <c r="ERM54" s="197"/>
      <c r="ERN54" s="197"/>
      <c r="ERO54" s="197"/>
      <c r="ERP54" s="197"/>
      <c r="ERQ54" s="197"/>
      <c r="ERR54" s="197"/>
      <c r="ERS54" s="197"/>
      <c r="ERT54" s="197"/>
      <c r="ERU54" s="197"/>
      <c r="ERV54" s="197"/>
      <c r="ERW54" s="197"/>
      <c r="ERX54" s="197"/>
      <c r="ERY54" s="197"/>
      <c r="ERZ54" s="197"/>
      <c r="ESA54" s="197"/>
      <c r="ESB54" s="197"/>
      <c r="ESC54" s="197"/>
      <c r="ESD54" s="197"/>
      <c r="ESE54" s="197"/>
      <c r="ESF54" s="197"/>
      <c r="ESG54" s="197"/>
      <c r="ESH54" s="197"/>
      <c r="ESI54" s="197"/>
      <c r="ESJ54" s="197"/>
      <c r="ESK54" s="197"/>
      <c r="ESL54" s="197"/>
      <c r="ESM54" s="197"/>
      <c r="ESN54" s="197"/>
      <c r="ESO54" s="197"/>
      <c r="ESP54" s="197"/>
      <c r="ESQ54" s="197"/>
      <c r="ESR54" s="197"/>
      <c r="ESS54" s="197"/>
      <c r="EST54" s="197"/>
      <c r="ESU54" s="197"/>
      <c r="ESV54" s="197"/>
      <c r="ESW54" s="197"/>
      <c r="ESX54" s="197"/>
      <c r="ESY54" s="197"/>
      <c r="ESZ54" s="197"/>
      <c r="ETA54" s="197"/>
      <c r="ETB54" s="197"/>
      <c r="ETC54" s="197"/>
      <c r="ETD54" s="197"/>
      <c r="ETE54" s="197"/>
      <c r="ETF54" s="197"/>
      <c r="ETG54" s="197"/>
      <c r="ETH54" s="197"/>
      <c r="ETI54" s="197"/>
      <c r="ETJ54" s="197"/>
      <c r="ETK54" s="197"/>
      <c r="ETL54" s="197"/>
      <c r="ETM54" s="197"/>
      <c r="ETN54" s="197"/>
      <c r="ETO54" s="197"/>
      <c r="ETP54" s="197"/>
      <c r="ETQ54" s="197"/>
      <c r="ETR54" s="197"/>
      <c r="ETS54" s="197"/>
      <c r="ETT54" s="197"/>
      <c r="ETU54" s="197"/>
      <c r="ETV54" s="197"/>
      <c r="ETW54" s="197"/>
      <c r="ETX54" s="197"/>
      <c r="ETY54" s="197"/>
      <c r="ETZ54" s="197"/>
      <c r="EUA54" s="197"/>
      <c r="EUB54" s="197"/>
      <c r="EUC54" s="197"/>
      <c r="EUD54" s="197"/>
      <c r="EUE54" s="197"/>
      <c r="EUF54" s="197"/>
      <c r="EUG54" s="197"/>
      <c r="EUH54" s="197"/>
      <c r="EUI54" s="197"/>
      <c r="EUJ54" s="197"/>
      <c r="EUK54" s="197"/>
      <c r="EUL54" s="197"/>
      <c r="EUM54" s="197"/>
      <c r="EUN54" s="197"/>
      <c r="EUO54" s="197"/>
      <c r="EUP54" s="197"/>
      <c r="EUQ54" s="197"/>
      <c r="EUR54" s="197"/>
      <c r="EUS54" s="197"/>
      <c r="EUT54" s="197"/>
      <c r="EUU54" s="197"/>
      <c r="EUV54" s="197"/>
      <c r="EUW54" s="197"/>
      <c r="EUX54" s="197"/>
      <c r="EUY54" s="197"/>
      <c r="EUZ54" s="197"/>
      <c r="EVA54" s="197"/>
      <c r="EVB54" s="197"/>
      <c r="EVC54" s="197"/>
      <c r="EVD54" s="197"/>
      <c r="EVE54" s="197"/>
      <c r="EVF54" s="197"/>
      <c r="EVG54" s="197"/>
      <c r="EVH54" s="197"/>
      <c r="EVI54" s="197"/>
      <c r="EVJ54" s="197"/>
      <c r="EVK54" s="197"/>
      <c r="EVL54" s="197"/>
      <c r="EVM54" s="197"/>
      <c r="EVN54" s="197"/>
      <c r="EVO54" s="197"/>
      <c r="EVP54" s="197"/>
      <c r="EVQ54" s="197"/>
      <c r="EVR54" s="197"/>
      <c r="EVS54" s="197"/>
      <c r="EVT54" s="197"/>
      <c r="EVU54" s="197"/>
      <c r="EVV54" s="197"/>
      <c r="EVW54" s="197"/>
      <c r="EVX54" s="197"/>
      <c r="EVY54" s="197"/>
      <c r="EVZ54" s="197"/>
      <c r="EWA54" s="197"/>
      <c r="EWB54" s="197"/>
      <c r="EWC54" s="197"/>
      <c r="EWD54" s="197"/>
      <c r="EWE54" s="197"/>
      <c r="EWF54" s="197"/>
      <c r="EWG54" s="197"/>
      <c r="EWH54" s="197"/>
      <c r="EWI54" s="197"/>
      <c r="EWJ54" s="197"/>
      <c r="EWK54" s="197"/>
      <c r="EWL54" s="197"/>
      <c r="EWM54" s="197"/>
      <c r="EWN54" s="197"/>
      <c r="EWO54" s="197"/>
      <c r="EWP54" s="197"/>
      <c r="EWQ54" s="197"/>
      <c r="EWR54" s="197"/>
      <c r="EWS54" s="197"/>
      <c r="EWT54" s="197"/>
      <c r="EWU54" s="197"/>
      <c r="EWV54" s="197"/>
      <c r="EWW54" s="197"/>
      <c r="EWX54" s="197"/>
      <c r="EWY54" s="197"/>
      <c r="EWZ54" s="197"/>
      <c r="EXA54" s="197"/>
      <c r="EXB54" s="197"/>
      <c r="EXC54" s="197"/>
      <c r="EXD54" s="197"/>
      <c r="EXE54" s="197"/>
      <c r="EXF54" s="197"/>
      <c r="EXG54" s="197"/>
      <c r="EXH54" s="197"/>
      <c r="EXI54" s="197"/>
      <c r="EXJ54" s="197"/>
      <c r="EXK54" s="197"/>
      <c r="EXL54" s="197"/>
      <c r="EXM54" s="197"/>
      <c r="EXN54" s="197"/>
      <c r="EXO54" s="197"/>
      <c r="EXP54" s="197"/>
      <c r="EXQ54" s="197"/>
      <c r="EXR54" s="197"/>
      <c r="EXS54" s="197"/>
      <c r="EXT54" s="197"/>
      <c r="EXU54" s="197"/>
      <c r="EXV54" s="197"/>
      <c r="EXW54" s="197"/>
      <c r="EXX54" s="197"/>
      <c r="EXY54" s="197"/>
      <c r="EXZ54" s="197"/>
      <c r="EYA54" s="197"/>
      <c r="EYB54" s="197"/>
      <c r="EYC54" s="197"/>
      <c r="EYD54" s="197"/>
      <c r="EYE54" s="197"/>
      <c r="EYF54" s="197"/>
      <c r="EYG54" s="197"/>
      <c r="EYH54" s="197"/>
      <c r="EYI54" s="197"/>
      <c r="EYJ54" s="197"/>
      <c r="EYK54" s="197"/>
      <c r="EYL54" s="197"/>
      <c r="EYM54" s="197"/>
      <c r="EYN54" s="197"/>
      <c r="EYO54" s="197"/>
      <c r="EYP54" s="197"/>
      <c r="EYQ54" s="197"/>
      <c r="EYR54" s="197"/>
      <c r="EYS54" s="197"/>
      <c r="EYT54" s="197"/>
      <c r="EYU54" s="197"/>
      <c r="EYV54" s="197"/>
      <c r="EYW54" s="197"/>
      <c r="EYX54" s="197"/>
      <c r="EYY54" s="197"/>
      <c r="EYZ54" s="197"/>
      <c r="EZA54" s="197"/>
      <c r="EZB54" s="197"/>
      <c r="EZC54" s="197"/>
      <c r="EZD54" s="197"/>
      <c r="EZE54" s="197"/>
      <c r="EZF54" s="197"/>
      <c r="EZG54" s="197"/>
      <c r="EZH54" s="197"/>
      <c r="EZI54" s="197"/>
      <c r="EZJ54" s="197"/>
      <c r="EZK54" s="197"/>
      <c r="EZL54" s="197"/>
      <c r="EZM54" s="197"/>
      <c r="EZN54" s="197"/>
      <c r="EZO54" s="197"/>
      <c r="EZP54" s="197"/>
      <c r="EZQ54" s="197"/>
      <c r="EZR54" s="197"/>
      <c r="EZS54" s="197"/>
      <c r="EZT54" s="197"/>
      <c r="EZU54" s="197"/>
      <c r="EZV54" s="197"/>
      <c r="EZW54" s="197"/>
      <c r="EZX54" s="197"/>
      <c r="EZY54" s="197"/>
      <c r="EZZ54" s="197"/>
      <c r="FAA54" s="197"/>
      <c r="FAB54" s="197"/>
      <c r="FAC54" s="197"/>
      <c r="FAD54" s="197"/>
      <c r="FAE54" s="197"/>
      <c r="FAF54" s="197"/>
      <c r="FAG54" s="197"/>
      <c r="FAH54" s="197"/>
      <c r="FAI54" s="197"/>
      <c r="FAJ54" s="197"/>
      <c r="FAK54" s="197"/>
      <c r="FAL54" s="197"/>
      <c r="FAM54" s="197"/>
      <c r="FAN54" s="197"/>
      <c r="FAO54" s="197"/>
      <c r="FAP54" s="197"/>
      <c r="FAQ54" s="197"/>
      <c r="FAR54" s="197"/>
      <c r="FAS54" s="197"/>
      <c r="FAT54" s="197"/>
      <c r="FAU54" s="197"/>
      <c r="FAV54" s="197"/>
      <c r="FAW54" s="197"/>
      <c r="FAX54" s="197"/>
      <c r="FAY54" s="197"/>
      <c r="FAZ54" s="197"/>
      <c r="FBA54" s="197"/>
      <c r="FBB54" s="197"/>
      <c r="FBC54" s="197"/>
      <c r="FBD54" s="197"/>
      <c r="FBE54" s="197"/>
      <c r="FBF54" s="197"/>
      <c r="FBG54" s="197"/>
      <c r="FBH54" s="197"/>
      <c r="FBI54" s="197"/>
      <c r="FBJ54" s="197"/>
      <c r="FBK54" s="197"/>
      <c r="FBL54" s="197"/>
      <c r="FBM54" s="197"/>
      <c r="FBN54" s="197"/>
      <c r="FBO54" s="197"/>
      <c r="FBP54" s="197"/>
      <c r="FBQ54" s="197"/>
      <c r="FBR54" s="197"/>
      <c r="FBS54" s="197"/>
      <c r="FBT54" s="197"/>
      <c r="FBU54" s="197"/>
      <c r="FBV54" s="197"/>
      <c r="FBW54" s="197"/>
      <c r="FBX54" s="197"/>
      <c r="FBY54" s="197"/>
      <c r="FBZ54" s="197"/>
      <c r="FCA54" s="197"/>
      <c r="FCB54" s="197"/>
      <c r="FCC54" s="197"/>
      <c r="FCD54" s="197"/>
      <c r="FCE54" s="197"/>
      <c r="FCF54" s="197"/>
      <c r="FCG54" s="197"/>
      <c r="FCH54" s="197"/>
      <c r="FCI54" s="197"/>
      <c r="FCJ54" s="197"/>
      <c r="FCK54" s="197"/>
      <c r="FCL54" s="197"/>
      <c r="FCM54" s="197"/>
      <c r="FCN54" s="197"/>
      <c r="FCO54" s="197"/>
      <c r="FCP54" s="197"/>
      <c r="FCQ54" s="197"/>
      <c r="FCR54" s="197"/>
      <c r="FCS54" s="197"/>
      <c r="FCT54" s="197"/>
      <c r="FCU54" s="197"/>
      <c r="FCV54" s="197"/>
      <c r="FCW54" s="197"/>
      <c r="FCX54" s="197"/>
      <c r="FCY54" s="197"/>
      <c r="FCZ54" s="197"/>
      <c r="FDA54" s="197"/>
      <c r="FDB54" s="197"/>
      <c r="FDC54" s="197"/>
      <c r="FDD54" s="197"/>
      <c r="FDE54" s="197"/>
      <c r="FDF54" s="197"/>
      <c r="FDG54" s="197"/>
      <c r="FDH54" s="197"/>
      <c r="FDI54" s="197"/>
      <c r="FDJ54" s="197"/>
      <c r="FDK54" s="197"/>
      <c r="FDL54" s="197"/>
      <c r="FDM54" s="197"/>
      <c r="FDN54" s="197"/>
      <c r="FDO54" s="197"/>
      <c r="FDP54" s="197"/>
      <c r="FDQ54" s="197"/>
      <c r="FDR54" s="197"/>
      <c r="FDS54" s="197"/>
      <c r="FDT54" s="197"/>
      <c r="FDU54" s="197"/>
      <c r="FDV54" s="197"/>
      <c r="FDW54" s="197"/>
      <c r="FDX54" s="197"/>
      <c r="FDY54" s="197"/>
      <c r="FDZ54" s="197"/>
      <c r="FEA54" s="197"/>
      <c r="FEB54" s="197"/>
      <c r="FEC54" s="197"/>
      <c r="FED54" s="197"/>
      <c r="FEE54" s="197"/>
      <c r="FEF54" s="197"/>
      <c r="FEG54" s="197"/>
      <c r="FEH54" s="197"/>
      <c r="FEI54" s="197"/>
      <c r="FEJ54" s="197"/>
      <c r="FEK54" s="197"/>
      <c r="FEL54" s="197"/>
      <c r="FEM54" s="197"/>
      <c r="FEN54" s="197"/>
      <c r="FEO54" s="197"/>
      <c r="FEP54" s="197"/>
      <c r="FEQ54" s="197"/>
      <c r="FER54" s="197"/>
      <c r="FES54" s="197"/>
      <c r="FET54" s="197"/>
      <c r="FEU54" s="197"/>
      <c r="FEV54" s="197"/>
      <c r="FEW54" s="197"/>
      <c r="FEX54" s="197"/>
      <c r="FEY54" s="197"/>
      <c r="FEZ54" s="197"/>
      <c r="FFA54" s="197"/>
      <c r="FFB54" s="197"/>
      <c r="FFC54" s="197"/>
      <c r="FFD54" s="197"/>
      <c r="FFE54" s="197"/>
      <c r="FFF54" s="197"/>
      <c r="FFG54" s="197"/>
      <c r="FFH54" s="197"/>
      <c r="FFI54" s="197"/>
      <c r="FFJ54" s="197"/>
      <c r="FFK54" s="197"/>
      <c r="FFL54" s="197"/>
      <c r="FFM54" s="197"/>
      <c r="FFN54" s="197"/>
      <c r="FFO54" s="197"/>
      <c r="FFP54" s="197"/>
      <c r="FFQ54" s="197"/>
      <c r="FFR54" s="197"/>
      <c r="FFS54" s="197"/>
      <c r="FFT54" s="197"/>
      <c r="FFU54" s="197"/>
      <c r="FFV54" s="197"/>
      <c r="FFW54" s="197"/>
      <c r="FFX54" s="197"/>
      <c r="FFY54" s="197"/>
      <c r="FFZ54" s="197"/>
      <c r="FGA54" s="197"/>
      <c r="FGB54" s="197"/>
      <c r="FGC54" s="197"/>
      <c r="FGD54" s="197"/>
      <c r="FGE54" s="197"/>
      <c r="FGF54" s="197"/>
      <c r="FGG54" s="197"/>
      <c r="FGH54" s="197"/>
      <c r="FGI54" s="197"/>
      <c r="FGJ54" s="197"/>
      <c r="FGK54" s="197"/>
      <c r="FGL54" s="197"/>
      <c r="FGM54" s="197"/>
      <c r="FGN54" s="197"/>
      <c r="FGO54" s="197"/>
      <c r="FGP54" s="197"/>
      <c r="FGQ54" s="197"/>
      <c r="FGR54" s="197"/>
      <c r="FGS54" s="197"/>
      <c r="FGT54" s="197"/>
      <c r="FGU54" s="197"/>
      <c r="FGV54" s="197"/>
      <c r="FGW54" s="197"/>
      <c r="FGX54" s="197"/>
      <c r="FGY54" s="197"/>
      <c r="FGZ54" s="197"/>
      <c r="FHA54" s="197"/>
      <c r="FHB54" s="197"/>
      <c r="FHC54" s="197"/>
      <c r="FHD54" s="197"/>
      <c r="FHE54" s="197"/>
      <c r="FHF54" s="197"/>
      <c r="FHG54" s="197"/>
      <c r="FHH54" s="197"/>
      <c r="FHI54" s="197"/>
      <c r="FHJ54" s="197"/>
      <c r="FHK54" s="197"/>
      <c r="FHL54" s="197"/>
      <c r="FHM54" s="197"/>
      <c r="FHN54" s="197"/>
      <c r="FHO54" s="197"/>
      <c r="FHP54" s="197"/>
      <c r="FHQ54" s="197"/>
      <c r="FHR54" s="197"/>
      <c r="FHS54" s="197"/>
      <c r="FHT54" s="197"/>
      <c r="FHU54" s="197"/>
      <c r="FHV54" s="197"/>
      <c r="FHW54" s="197"/>
      <c r="FHX54" s="197"/>
      <c r="FHY54" s="197"/>
      <c r="FHZ54" s="197"/>
      <c r="FIA54" s="197"/>
      <c r="FIB54" s="197"/>
      <c r="FIC54" s="197"/>
      <c r="FID54" s="197"/>
      <c r="FIE54" s="197"/>
      <c r="FIF54" s="197"/>
      <c r="FIG54" s="197"/>
      <c r="FIH54" s="197"/>
      <c r="FII54" s="197"/>
      <c r="FIJ54" s="197"/>
      <c r="FIK54" s="197"/>
      <c r="FIL54" s="197"/>
      <c r="FIM54" s="197"/>
      <c r="FIN54" s="197"/>
      <c r="FIO54" s="197"/>
      <c r="FIP54" s="197"/>
      <c r="FIQ54" s="197"/>
      <c r="FIR54" s="197"/>
      <c r="FIS54" s="197"/>
      <c r="FIT54" s="197"/>
      <c r="FIU54" s="197"/>
      <c r="FIV54" s="197"/>
      <c r="FIW54" s="197"/>
      <c r="FIX54" s="197"/>
      <c r="FIY54" s="197"/>
      <c r="FIZ54" s="197"/>
      <c r="FJA54" s="197"/>
      <c r="FJB54" s="197"/>
      <c r="FJC54" s="197"/>
      <c r="FJD54" s="197"/>
      <c r="FJE54" s="197"/>
      <c r="FJF54" s="197"/>
      <c r="FJG54" s="197"/>
      <c r="FJH54" s="197"/>
      <c r="FJI54" s="197"/>
      <c r="FJJ54" s="197"/>
      <c r="FJK54" s="197"/>
      <c r="FJL54" s="197"/>
      <c r="FJM54" s="197"/>
      <c r="FJN54" s="197"/>
      <c r="FJO54" s="197"/>
      <c r="FJP54" s="197"/>
      <c r="FJQ54" s="197"/>
      <c r="FJR54" s="197"/>
      <c r="FJS54" s="197"/>
      <c r="FJT54" s="197"/>
      <c r="FJU54" s="197"/>
      <c r="FJV54" s="197"/>
      <c r="FJW54" s="197"/>
      <c r="FJX54" s="197"/>
      <c r="FJY54" s="197"/>
      <c r="FJZ54" s="197"/>
      <c r="FKA54" s="197"/>
      <c r="FKB54" s="197"/>
      <c r="FKC54" s="197"/>
      <c r="FKD54" s="197"/>
      <c r="FKE54" s="197"/>
      <c r="FKF54" s="197"/>
      <c r="FKG54" s="197"/>
      <c r="FKH54" s="197"/>
      <c r="FKI54" s="197"/>
      <c r="FKJ54" s="197"/>
      <c r="FKK54" s="197"/>
      <c r="FKL54" s="197"/>
      <c r="FKM54" s="197"/>
      <c r="FKN54" s="197"/>
      <c r="FKO54" s="197"/>
      <c r="FKP54" s="197"/>
      <c r="FKQ54" s="197"/>
      <c r="FKR54" s="197"/>
      <c r="FKS54" s="197"/>
      <c r="FKT54" s="197"/>
      <c r="FKU54" s="197"/>
      <c r="FKV54" s="197"/>
      <c r="FKW54" s="197"/>
      <c r="FKX54" s="197"/>
      <c r="FKY54" s="197"/>
      <c r="FKZ54" s="197"/>
      <c r="FLA54" s="197"/>
      <c r="FLB54" s="197"/>
      <c r="FLC54" s="197"/>
      <c r="FLD54" s="197"/>
      <c r="FLE54" s="197"/>
      <c r="FLF54" s="197"/>
      <c r="FLG54" s="197"/>
      <c r="FLH54" s="197"/>
      <c r="FLI54" s="197"/>
      <c r="FLJ54" s="197"/>
      <c r="FLK54" s="197"/>
      <c r="FLL54" s="197"/>
      <c r="FLM54" s="197"/>
      <c r="FLN54" s="197"/>
      <c r="FLO54" s="197"/>
      <c r="FLP54" s="197"/>
      <c r="FLQ54" s="197"/>
      <c r="FLR54" s="197"/>
      <c r="FLS54" s="197"/>
      <c r="FLT54" s="197"/>
      <c r="FLU54" s="197"/>
      <c r="FLV54" s="197"/>
      <c r="FLW54" s="197"/>
      <c r="FLX54" s="197"/>
      <c r="FLY54" s="197"/>
      <c r="FLZ54" s="197"/>
      <c r="FMA54" s="197"/>
      <c r="FMB54" s="197"/>
      <c r="FMC54" s="197"/>
      <c r="FMD54" s="197"/>
      <c r="FME54" s="197"/>
      <c r="FMF54" s="197"/>
      <c r="FMG54" s="197"/>
      <c r="FMH54" s="197"/>
      <c r="FMI54" s="197"/>
      <c r="FMJ54" s="197"/>
      <c r="FMK54" s="197"/>
      <c r="FML54" s="197"/>
      <c r="FMM54" s="197"/>
      <c r="FMN54" s="197"/>
      <c r="FMO54" s="197"/>
      <c r="FMP54" s="197"/>
      <c r="FMQ54" s="197"/>
      <c r="FMR54" s="197"/>
      <c r="FMS54" s="197"/>
      <c r="FMT54" s="197"/>
      <c r="FMU54" s="197"/>
      <c r="FMV54" s="197"/>
      <c r="FMW54" s="197"/>
      <c r="FMX54" s="197"/>
      <c r="FMY54" s="197"/>
      <c r="FMZ54" s="197"/>
      <c r="FNA54" s="197"/>
      <c r="FNB54" s="197"/>
      <c r="FNC54" s="197"/>
      <c r="FND54" s="197"/>
      <c r="FNE54" s="197"/>
      <c r="FNF54" s="197"/>
      <c r="FNG54" s="197"/>
      <c r="FNH54" s="197"/>
      <c r="FNI54" s="197"/>
      <c r="FNJ54" s="197"/>
      <c r="FNK54" s="197"/>
      <c r="FNL54" s="197"/>
      <c r="FNM54" s="197"/>
      <c r="FNN54" s="197"/>
      <c r="FNO54" s="197"/>
      <c r="FNP54" s="197"/>
      <c r="FNQ54" s="197"/>
      <c r="FNR54" s="197"/>
      <c r="FNS54" s="197"/>
      <c r="FNT54" s="197"/>
      <c r="FNU54" s="197"/>
      <c r="FNV54" s="197"/>
      <c r="FNW54" s="197"/>
      <c r="FNX54" s="197"/>
      <c r="FNY54" s="197"/>
      <c r="FNZ54" s="197"/>
      <c r="FOA54" s="197"/>
      <c r="FOB54" s="197"/>
      <c r="FOC54" s="197"/>
      <c r="FOD54" s="197"/>
      <c r="FOE54" s="197"/>
      <c r="FOF54" s="197"/>
      <c r="FOG54" s="197"/>
      <c r="FOH54" s="197"/>
      <c r="FOI54" s="197"/>
      <c r="FOJ54" s="197"/>
      <c r="FOK54" s="197"/>
      <c r="FOL54" s="197"/>
      <c r="FOM54" s="197"/>
      <c r="FON54" s="197"/>
      <c r="FOO54" s="197"/>
      <c r="FOP54" s="197"/>
      <c r="FOQ54" s="197"/>
      <c r="FOR54" s="197"/>
      <c r="FOS54" s="197"/>
      <c r="FOT54" s="197"/>
      <c r="FOU54" s="197"/>
      <c r="FOV54" s="197"/>
      <c r="FOW54" s="197"/>
      <c r="FOX54" s="197"/>
      <c r="FOY54" s="197"/>
      <c r="FOZ54" s="197"/>
      <c r="FPA54" s="197"/>
      <c r="FPB54" s="197"/>
      <c r="FPC54" s="197"/>
      <c r="FPD54" s="197"/>
      <c r="FPE54" s="197"/>
      <c r="FPF54" s="197"/>
      <c r="FPG54" s="197"/>
      <c r="FPH54" s="197"/>
      <c r="FPI54" s="197"/>
      <c r="FPJ54" s="197"/>
      <c r="FPK54" s="197"/>
      <c r="FPL54" s="197"/>
      <c r="FPM54" s="197"/>
      <c r="FPN54" s="197"/>
      <c r="FPO54" s="197"/>
      <c r="FPP54" s="197"/>
      <c r="FPQ54" s="197"/>
      <c r="FPR54" s="197"/>
      <c r="FPS54" s="197"/>
      <c r="FPT54" s="197"/>
      <c r="FPU54" s="197"/>
      <c r="FPV54" s="197"/>
      <c r="FPW54" s="197"/>
      <c r="FPX54" s="197"/>
      <c r="FPY54" s="197"/>
      <c r="FPZ54" s="197"/>
      <c r="FQA54" s="197"/>
      <c r="FQB54" s="197"/>
      <c r="FQC54" s="197"/>
      <c r="FQD54" s="197"/>
      <c r="FQE54" s="197"/>
      <c r="FQF54" s="197"/>
      <c r="FQG54" s="197"/>
      <c r="FQH54" s="197"/>
      <c r="FQI54" s="197"/>
      <c r="FQJ54" s="197"/>
      <c r="FQK54" s="197"/>
      <c r="FQL54" s="197"/>
      <c r="FQM54" s="197"/>
      <c r="FQN54" s="197"/>
      <c r="FQO54" s="197"/>
      <c r="FQP54" s="197"/>
      <c r="FQQ54" s="197"/>
      <c r="FQR54" s="197"/>
      <c r="FQS54" s="197"/>
      <c r="FQT54" s="197"/>
      <c r="FQU54" s="197"/>
      <c r="FQV54" s="197"/>
      <c r="FQW54" s="197"/>
      <c r="FQX54" s="197"/>
      <c r="FQY54" s="197"/>
      <c r="FQZ54" s="197"/>
      <c r="FRA54" s="197"/>
      <c r="FRB54" s="197"/>
      <c r="FRC54" s="197"/>
      <c r="FRD54" s="197"/>
      <c r="FRE54" s="197"/>
      <c r="FRF54" s="197"/>
      <c r="FRG54" s="197"/>
      <c r="FRH54" s="197"/>
      <c r="FRI54" s="197"/>
      <c r="FRJ54" s="197"/>
      <c r="FRK54" s="197"/>
      <c r="FRL54" s="197"/>
      <c r="FRM54" s="197"/>
      <c r="FRN54" s="197"/>
      <c r="FRO54" s="197"/>
      <c r="FRP54" s="197"/>
      <c r="FRQ54" s="197"/>
      <c r="FRR54" s="197"/>
      <c r="FRS54" s="197"/>
      <c r="FRT54" s="197"/>
      <c r="FRU54" s="197"/>
      <c r="FRV54" s="197"/>
      <c r="FRW54" s="197"/>
      <c r="FRX54" s="197"/>
      <c r="FRY54" s="197"/>
      <c r="FRZ54" s="197"/>
      <c r="FSA54" s="197"/>
      <c r="FSB54" s="197"/>
      <c r="FSC54" s="197"/>
      <c r="FSD54" s="197"/>
      <c r="FSE54" s="197"/>
      <c r="FSF54" s="197"/>
      <c r="FSG54" s="197"/>
      <c r="FSH54" s="197"/>
      <c r="FSI54" s="197"/>
      <c r="FSJ54" s="197"/>
      <c r="FSK54" s="197"/>
      <c r="FSL54" s="197"/>
      <c r="FSM54" s="197"/>
      <c r="FSN54" s="197"/>
      <c r="FSO54" s="197"/>
      <c r="FSP54" s="197"/>
      <c r="FSQ54" s="197"/>
      <c r="FSR54" s="197"/>
      <c r="FSS54" s="197"/>
      <c r="FST54" s="197"/>
      <c r="FSU54" s="197"/>
      <c r="FSV54" s="197"/>
      <c r="FSW54" s="197"/>
      <c r="FSX54" s="197"/>
      <c r="FSY54" s="197"/>
      <c r="FSZ54" s="197"/>
      <c r="FTA54" s="197"/>
      <c r="FTB54" s="197"/>
      <c r="FTC54" s="197"/>
      <c r="FTD54" s="197"/>
      <c r="FTE54" s="197"/>
      <c r="FTF54" s="197"/>
      <c r="FTG54" s="197"/>
      <c r="FTH54" s="197"/>
      <c r="FTI54" s="197"/>
      <c r="FTJ54" s="197"/>
      <c r="FTK54" s="197"/>
      <c r="FTL54" s="197"/>
      <c r="FTM54" s="197"/>
      <c r="FTN54" s="197"/>
      <c r="FTO54" s="197"/>
      <c r="FTP54" s="197"/>
      <c r="FTQ54" s="197"/>
      <c r="FTR54" s="197"/>
      <c r="FTS54" s="197"/>
      <c r="FTT54" s="197"/>
      <c r="FTU54" s="197"/>
      <c r="FTV54" s="197"/>
      <c r="FTW54" s="197"/>
      <c r="FTX54" s="197"/>
      <c r="FTY54" s="197"/>
      <c r="FTZ54" s="197"/>
      <c r="FUA54" s="197"/>
      <c r="FUB54" s="197"/>
      <c r="FUC54" s="197"/>
      <c r="FUD54" s="197"/>
      <c r="FUE54" s="197"/>
      <c r="FUF54" s="197"/>
      <c r="FUG54" s="197"/>
      <c r="FUH54" s="197"/>
      <c r="FUI54" s="197"/>
      <c r="FUJ54" s="197"/>
      <c r="FUK54" s="197"/>
      <c r="FUL54" s="197"/>
      <c r="FUM54" s="197"/>
      <c r="FUN54" s="197"/>
      <c r="FUO54" s="197"/>
      <c r="FUP54" s="197"/>
      <c r="FUQ54" s="197"/>
      <c r="FUR54" s="197"/>
      <c r="FUS54" s="197"/>
      <c r="FUT54" s="197"/>
      <c r="FUU54" s="197"/>
      <c r="FUV54" s="197"/>
      <c r="FUW54" s="197"/>
      <c r="FUX54" s="197"/>
      <c r="FUY54" s="197"/>
      <c r="FUZ54" s="197"/>
      <c r="FVA54" s="197"/>
      <c r="FVB54" s="197"/>
      <c r="FVC54" s="197"/>
      <c r="FVD54" s="197"/>
      <c r="FVE54" s="197"/>
      <c r="FVF54" s="197"/>
      <c r="FVG54" s="197"/>
      <c r="FVH54" s="197"/>
      <c r="FVI54" s="197"/>
      <c r="FVJ54" s="197"/>
      <c r="FVK54" s="197"/>
      <c r="FVL54" s="197"/>
      <c r="FVM54" s="197"/>
      <c r="FVN54" s="197"/>
      <c r="FVO54" s="197"/>
      <c r="FVP54" s="197"/>
      <c r="FVQ54" s="197"/>
      <c r="FVR54" s="197"/>
      <c r="FVS54" s="197"/>
      <c r="FVT54" s="197"/>
      <c r="FVU54" s="197"/>
      <c r="FVV54" s="197"/>
      <c r="FVW54" s="197"/>
      <c r="FVX54" s="197"/>
      <c r="FVY54" s="197"/>
      <c r="FVZ54" s="197"/>
      <c r="FWA54" s="197"/>
      <c r="FWB54" s="197"/>
      <c r="FWC54" s="197"/>
      <c r="FWD54" s="197"/>
      <c r="FWE54" s="197"/>
      <c r="FWF54" s="197"/>
      <c r="FWG54" s="197"/>
      <c r="FWH54" s="197"/>
      <c r="FWI54" s="197"/>
      <c r="FWJ54" s="197"/>
      <c r="FWK54" s="197"/>
      <c r="FWL54" s="197"/>
      <c r="FWM54" s="197"/>
      <c r="FWN54" s="197"/>
      <c r="FWO54" s="197"/>
      <c r="FWP54" s="197"/>
      <c r="FWQ54" s="197"/>
      <c r="FWR54" s="197"/>
      <c r="FWS54" s="197"/>
      <c r="FWT54" s="197"/>
      <c r="FWU54" s="197"/>
      <c r="FWV54" s="197"/>
      <c r="FWW54" s="197"/>
      <c r="FWX54" s="197"/>
      <c r="FWY54" s="197"/>
      <c r="FWZ54" s="197"/>
      <c r="FXA54" s="197"/>
      <c r="FXB54" s="197"/>
      <c r="FXC54" s="197"/>
      <c r="FXD54" s="197"/>
      <c r="FXE54" s="197"/>
      <c r="FXF54" s="197"/>
      <c r="FXG54" s="197"/>
      <c r="FXH54" s="197"/>
      <c r="FXI54" s="197"/>
      <c r="FXJ54" s="197"/>
      <c r="FXK54" s="197"/>
      <c r="FXL54" s="197"/>
      <c r="FXM54" s="197"/>
      <c r="FXN54" s="197"/>
      <c r="FXO54" s="197"/>
      <c r="FXP54" s="197"/>
      <c r="FXQ54" s="197"/>
      <c r="FXR54" s="197"/>
      <c r="FXS54" s="197"/>
      <c r="FXT54" s="197"/>
      <c r="FXU54" s="197"/>
      <c r="FXV54" s="197"/>
      <c r="FXW54" s="197"/>
      <c r="FXX54" s="197"/>
      <c r="FXY54" s="197"/>
      <c r="FXZ54" s="197"/>
      <c r="FYA54" s="197"/>
      <c r="FYB54" s="197"/>
      <c r="FYC54" s="197"/>
      <c r="FYD54" s="197"/>
      <c r="FYE54" s="197"/>
      <c r="FYF54" s="197"/>
      <c r="FYG54" s="197"/>
      <c r="FYH54" s="197"/>
      <c r="FYI54" s="197"/>
      <c r="FYJ54" s="197"/>
      <c r="FYK54" s="197"/>
      <c r="FYL54" s="197"/>
      <c r="FYM54" s="197"/>
      <c r="FYN54" s="197"/>
      <c r="FYO54" s="197"/>
      <c r="FYP54" s="197"/>
      <c r="FYQ54" s="197"/>
      <c r="FYR54" s="197"/>
      <c r="FYS54" s="197"/>
      <c r="FYT54" s="197"/>
      <c r="FYU54" s="197"/>
      <c r="FYV54" s="197"/>
      <c r="FYW54" s="197"/>
      <c r="FYX54" s="197"/>
      <c r="FYY54" s="197"/>
      <c r="FYZ54" s="197"/>
      <c r="FZA54" s="197"/>
      <c r="FZB54" s="197"/>
      <c r="FZC54" s="197"/>
      <c r="FZD54" s="197"/>
      <c r="FZE54" s="197"/>
      <c r="FZF54" s="197"/>
      <c r="FZG54" s="197"/>
      <c r="FZH54" s="197"/>
      <c r="FZI54" s="197"/>
      <c r="FZJ54" s="197"/>
      <c r="FZK54" s="197"/>
      <c r="FZL54" s="197"/>
      <c r="FZM54" s="197"/>
      <c r="FZN54" s="197"/>
      <c r="FZO54" s="197"/>
      <c r="FZP54" s="197"/>
      <c r="FZQ54" s="197"/>
      <c r="FZR54" s="197"/>
      <c r="FZS54" s="197"/>
      <c r="FZT54" s="197"/>
      <c r="FZU54" s="197"/>
      <c r="FZV54" s="197"/>
      <c r="FZW54" s="197"/>
      <c r="FZX54" s="197"/>
      <c r="FZY54" s="197"/>
      <c r="FZZ54" s="197"/>
      <c r="GAA54" s="197"/>
      <c r="GAB54" s="197"/>
      <c r="GAC54" s="197"/>
      <c r="GAD54" s="197"/>
      <c r="GAE54" s="197"/>
      <c r="GAF54" s="197"/>
      <c r="GAG54" s="197"/>
      <c r="GAH54" s="197"/>
      <c r="GAI54" s="197"/>
      <c r="GAJ54" s="197"/>
      <c r="GAK54" s="197"/>
      <c r="GAL54" s="197"/>
      <c r="GAM54" s="197"/>
      <c r="GAN54" s="197"/>
      <c r="GAO54" s="197"/>
      <c r="GAP54" s="197"/>
      <c r="GAQ54" s="197"/>
      <c r="GAR54" s="197"/>
      <c r="GAS54" s="197"/>
      <c r="GAT54" s="197"/>
      <c r="GAU54" s="197"/>
      <c r="GAV54" s="197"/>
      <c r="GAW54" s="197"/>
      <c r="GAX54" s="197"/>
      <c r="GAY54" s="197"/>
      <c r="GAZ54" s="197"/>
      <c r="GBA54" s="197"/>
      <c r="GBB54" s="197"/>
      <c r="GBC54" s="197"/>
      <c r="GBD54" s="197"/>
      <c r="GBE54" s="197"/>
      <c r="GBF54" s="197"/>
      <c r="GBG54" s="197"/>
      <c r="GBH54" s="197"/>
      <c r="GBI54" s="197"/>
      <c r="GBJ54" s="197"/>
      <c r="GBK54" s="197"/>
      <c r="GBL54" s="197"/>
      <c r="GBM54" s="197"/>
      <c r="GBN54" s="197"/>
      <c r="GBO54" s="197"/>
      <c r="GBP54" s="197"/>
      <c r="GBQ54" s="197"/>
      <c r="GBR54" s="197"/>
      <c r="GBS54" s="197"/>
      <c r="GBT54" s="197"/>
      <c r="GBU54" s="197"/>
      <c r="GBV54" s="197"/>
      <c r="GBW54" s="197"/>
      <c r="GBX54" s="197"/>
      <c r="GBY54" s="197"/>
      <c r="GBZ54" s="197"/>
      <c r="GCA54" s="197"/>
      <c r="GCB54" s="197"/>
      <c r="GCC54" s="197"/>
      <c r="GCD54" s="197"/>
      <c r="GCE54" s="197"/>
      <c r="GCF54" s="197"/>
      <c r="GCG54" s="197"/>
      <c r="GCH54" s="197"/>
      <c r="GCI54" s="197"/>
      <c r="GCJ54" s="197"/>
      <c r="GCK54" s="197"/>
      <c r="GCL54" s="197"/>
      <c r="GCM54" s="197"/>
      <c r="GCN54" s="197"/>
      <c r="GCO54" s="197"/>
      <c r="GCP54" s="197"/>
      <c r="GCQ54" s="197"/>
      <c r="GCR54" s="197"/>
      <c r="GCS54" s="197"/>
      <c r="GCT54" s="197"/>
      <c r="GCU54" s="197"/>
      <c r="GCV54" s="197"/>
      <c r="GCW54" s="197"/>
      <c r="GCX54" s="197"/>
      <c r="GCY54" s="197"/>
      <c r="GCZ54" s="197"/>
      <c r="GDA54" s="197"/>
      <c r="GDB54" s="197"/>
      <c r="GDC54" s="197"/>
      <c r="GDD54" s="197"/>
      <c r="GDE54" s="197"/>
      <c r="GDF54" s="197"/>
      <c r="GDG54" s="197"/>
      <c r="GDH54" s="197"/>
      <c r="GDI54" s="197"/>
      <c r="GDJ54" s="197"/>
      <c r="GDK54" s="197"/>
      <c r="GDL54" s="197"/>
      <c r="GDM54" s="197"/>
      <c r="GDN54" s="197"/>
      <c r="GDO54" s="197"/>
      <c r="GDP54" s="197"/>
      <c r="GDQ54" s="197"/>
      <c r="GDR54" s="197"/>
      <c r="GDS54" s="197"/>
      <c r="GDT54" s="197"/>
      <c r="GDU54" s="197"/>
      <c r="GDV54" s="197"/>
      <c r="GDW54" s="197"/>
      <c r="GDX54" s="197"/>
      <c r="GDY54" s="197"/>
      <c r="GDZ54" s="197"/>
      <c r="GEA54" s="197"/>
      <c r="GEB54" s="197"/>
      <c r="GEC54" s="197"/>
      <c r="GED54" s="197"/>
      <c r="GEE54" s="197"/>
      <c r="GEF54" s="197"/>
      <c r="GEG54" s="197"/>
      <c r="GEH54" s="197"/>
      <c r="GEI54" s="197"/>
      <c r="GEJ54" s="197"/>
      <c r="GEK54" s="197"/>
      <c r="GEL54" s="197"/>
      <c r="GEM54" s="197"/>
      <c r="GEN54" s="197"/>
      <c r="GEO54" s="197"/>
      <c r="GEP54" s="197"/>
      <c r="GEQ54" s="197"/>
      <c r="GER54" s="197"/>
      <c r="GES54" s="197"/>
      <c r="GET54" s="197"/>
      <c r="GEU54" s="197"/>
      <c r="GEV54" s="197"/>
      <c r="GEW54" s="197"/>
      <c r="GEX54" s="197"/>
      <c r="GEY54" s="197"/>
      <c r="GEZ54" s="197"/>
      <c r="GFA54" s="197"/>
      <c r="GFB54" s="197"/>
      <c r="GFC54" s="197"/>
      <c r="GFD54" s="197"/>
      <c r="GFE54" s="197"/>
      <c r="GFF54" s="197"/>
      <c r="GFG54" s="197"/>
      <c r="GFH54" s="197"/>
      <c r="GFI54" s="197"/>
      <c r="GFJ54" s="197"/>
      <c r="GFK54" s="197"/>
      <c r="GFL54" s="197"/>
      <c r="GFM54" s="197"/>
      <c r="GFN54" s="197"/>
      <c r="GFO54" s="197"/>
      <c r="GFP54" s="197"/>
      <c r="GFQ54" s="197"/>
      <c r="GFR54" s="197"/>
      <c r="GFS54" s="197"/>
      <c r="GFT54" s="197"/>
      <c r="GFU54" s="197"/>
      <c r="GFV54" s="197"/>
      <c r="GFW54" s="197"/>
      <c r="GFX54" s="197"/>
      <c r="GFY54" s="197"/>
      <c r="GFZ54" s="197"/>
      <c r="GGA54" s="197"/>
      <c r="GGB54" s="197"/>
      <c r="GGC54" s="197"/>
      <c r="GGD54" s="197"/>
      <c r="GGE54" s="197"/>
      <c r="GGF54" s="197"/>
      <c r="GGG54" s="197"/>
      <c r="GGH54" s="197"/>
      <c r="GGI54" s="197"/>
      <c r="GGJ54" s="197"/>
      <c r="GGK54" s="197"/>
      <c r="GGL54" s="197"/>
      <c r="GGM54" s="197"/>
      <c r="GGN54" s="197"/>
      <c r="GGO54" s="197"/>
      <c r="GGP54" s="197"/>
      <c r="GGQ54" s="197"/>
      <c r="GGR54" s="197"/>
      <c r="GGS54" s="197"/>
      <c r="GGT54" s="197"/>
      <c r="GGU54" s="197"/>
      <c r="GGV54" s="197"/>
      <c r="GGW54" s="197"/>
      <c r="GGX54" s="197"/>
      <c r="GGY54" s="197"/>
      <c r="GGZ54" s="197"/>
      <c r="GHA54" s="197"/>
      <c r="GHB54" s="197"/>
      <c r="GHC54" s="197"/>
      <c r="GHD54" s="197"/>
      <c r="GHE54" s="197"/>
      <c r="GHF54" s="197"/>
      <c r="GHG54" s="197"/>
      <c r="GHH54" s="197"/>
      <c r="GHI54" s="197"/>
      <c r="GHJ54" s="197"/>
      <c r="GHK54" s="197"/>
      <c r="GHL54" s="197"/>
      <c r="GHM54" s="197"/>
      <c r="GHN54" s="197"/>
      <c r="GHO54" s="197"/>
      <c r="GHP54" s="197"/>
      <c r="GHQ54" s="197"/>
      <c r="GHR54" s="197"/>
      <c r="GHS54" s="197"/>
      <c r="GHT54" s="197"/>
      <c r="GHU54" s="197"/>
      <c r="GHV54" s="197"/>
      <c r="GHW54" s="197"/>
      <c r="GHX54" s="197"/>
      <c r="GHY54" s="197"/>
      <c r="GHZ54" s="197"/>
      <c r="GIA54" s="197"/>
      <c r="GIB54" s="197"/>
      <c r="GIC54" s="197"/>
      <c r="GID54" s="197"/>
      <c r="GIE54" s="197"/>
      <c r="GIF54" s="197"/>
      <c r="GIG54" s="197"/>
      <c r="GIH54" s="197"/>
      <c r="GII54" s="197"/>
      <c r="GIJ54" s="197"/>
      <c r="GIK54" s="197"/>
      <c r="GIL54" s="197"/>
      <c r="GIM54" s="197"/>
      <c r="GIN54" s="197"/>
      <c r="GIO54" s="197"/>
      <c r="GIP54" s="197"/>
      <c r="GIQ54" s="197"/>
      <c r="GIR54" s="197"/>
      <c r="GIS54" s="197"/>
      <c r="GIT54" s="197"/>
      <c r="GIU54" s="197"/>
      <c r="GIV54" s="197"/>
      <c r="GIW54" s="197"/>
      <c r="GIX54" s="197"/>
      <c r="GIY54" s="197"/>
      <c r="GIZ54" s="197"/>
      <c r="GJA54" s="197"/>
      <c r="GJB54" s="197"/>
      <c r="GJC54" s="197"/>
      <c r="GJD54" s="197"/>
      <c r="GJE54" s="197"/>
      <c r="GJF54" s="197"/>
      <c r="GJG54" s="197"/>
      <c r="GJH54" s="197"/>
      <c r="GJI54" s="197"/>
      <c r="GJJ54" s="197"/>
      <c r="GJK54" s="197"/>
      <c r="GJL54" s="197"/>
      <c r="GJM54" s="197"/>
      <c r="GJN54" s="197"/>
      <c r="GJO54" s="197"/>
      <c r="GJP54" s="197"/>
      <c r="GJQ54" s="197"/>
      <c r="GJR54" s="197"/>
      <c r="GJS54" s="197"/>
      <c r="GJT54" s="197"/>
      <c r="GJU54" s="197"/>
      <c r="GJV54" s="197"/>
      <c r="GJW54" s="197"/>
      <c r="GJX54" s="197"/>
      <c r="GJY54" s="197"/>
      <c r="GJZ54" s="197"/>
      <c r="GKA54" s="197"/>
      <c r="GKB54" s="197"/>
      <c r="GKC54" s="197"/>
      <c r="GKD54" s="197"/>
      <c r="GKE54" s="197"/>
      <c r="GKF54" s="197"/>
      <c r="GKG54" s="197"/>
      <c r="GKH54" s="197"/>
      <c r="GKI54" s="197"/>
      <c r="GKJ54" s="197"/>
      <c r="GKK54" s="197"/>
      <c r="GKL54" s="197"/>
      <c r="GKM54" s="197"/>
      <c r="GKN54" s="197"/>
      <c r="GKO54" s="197"/>
      <c r="GKP54" s="197"/>
      <c r="GKQ54" s="197"/>
      <c r="GKR54" s="197"/>
      <c r="GKS54" s="197"/>
      <c r="GKT54" s="197"/>
      <c r="GKU54" s="197"/>
      <c r="GKV54" s="197"/>
      <c r="GKW54" s="197"/>
      <c r="GKX54" s="197"/>
      <c r="GKY54" s="197"/>
      <c r="GKZ54" s="197"/>
      <c r="GLA54" s="197"/>
      <c r="GLB54" s="197"/>
      <c r="GLC54" s="197"/>
      <c r="GLD54" s="197"/>
      <c r="GLE54" s="197"/>
      <c r="GLF54" s="197"/>
      <c r="GLG54" s="197"/>
      <c r="GLH54" s="197"/>
      <c r="GLI54" s="197"/>
      <c r="GLJ54" s="197"/>
      <c r="GLK54" s="197"/>
      <c r="GLL54" s="197"/>
      <c r="GLM54" s="197"/>
      <c r="GLN54" s="197"/>
      <c r="GLO54" s="197"/>
      <c r="GLP54" s="197"/>
      <c r="GLQ54" s="197"/>
      <c r="GLR54" s="197"/>
      <c r="GLS54" s="197"/>
      <c r="GLT54" s="197"/>
      <c r="GLU54" s="197"/>
      <c r="GLV54" s="197"/>
      <c r="GLW54" s="197"/>
      <c r="GLX54" s="197"/>
      <c r="GLY54" s="197"/>
      <c r="GLZ54" s="197"/>
      <c r="GMA54" s="197"/>
      <c r="GMB54" s="197"/>
      <c r="GMC54" s="197"/>
      <c r="GMD54" s="197"/>
      <c r="GME54" s="197"/>
      <c r="GMF54" s="197"/>
      <c r="GMG54" s="197"/>
      <c r="GMH54" s="197"/>
      <c r="GMI54" s="197"/>
      <c r="GMJ54" s="197"/>
      <c r="GMK54" s="197"/>
      <c r="GML54" s="197"/>
      <c r="GMM54" s="197"/>
      <c r="GMN54" s="197"/>
      <c r="GMO54" s="197"/>
      <c r="GMP54" s="197"/>
      <c r="GMQ54" s="197"/>
      <c r="GMR54" s="197"/>
      <c r="GMS54" s="197"/>
      <c r="GMT54" s="197"/>
      <c r="GMU54" s="197"/>
      <c r="GMV54" s="197"/>
      <c r="GMW54" s="197"/>
      <c r="GMX54" s="197"/>
      <c r="GMY54" s="197"/>
      <c r="GMZ54" s="197"/>
      <c r="GNA54" s="197"/>
      <c r="GNB54" s="197"/>
      <c r="GNC54" s="197"/>
      <c r="GND54" s="197"/>
      <c r="GNE54" s="197"/>
      <c r="GNF54" s="197"/>
      <c r="GNG54" s="197"/>
      <c r="GNH54" s="197"/>
      <c r="GNI54" s="197"/>
      <c r="GNJ54" s="197"/>
      <c r="GNK54" s="197"/>
      <c r="GNL54" s="197"/>
      <c r="GNM54" s="197"/>
      <c r="GNN54" s="197"/>
      <c r="GNO54" s="197"/>
      <c r="GNP54" s="197"/>
      <c r="GNQ54" s="197"/>
      <c r="GNR54" s="197"/>
      <c r="GNS54" s="197"/>
      <c r="GNT54" s="197"/>
      <c r="GNU54" s="197"/>
      <c r="GNV54" s="197"/>
      <c r="GNW54" s="197"/>
      <c r="GNX54" s="197"/>
      <c r="GNY54" s="197"/>
      <c r="GNZ54" s="197"/>
      <c r="GOA54" s="197"/>
      <c r="GOB54" s="197"/>
      <c r="GOC54" s="197"/>
      <c r="GOD54" s="197"/>
      <c r="GOE54" s="197"/>
      <c r="GOF54" s="197"/>
      <c r="GOG54" s="197"/>
      <c r="GOH54" s="197"/>
      <c r="GOI54" s="197"/>
      <c r="GOJ54" s="197"/>
      <c r="GOK54" s="197"/>
      <c r="GOL54" s="197"/>
      <c r="GOM54" s="197"/>
      <c r="GON54" s="197"/>
      <c r="GOO54" s="197"/>
      <c r="GOP54" s="197"/>
      <c r="GOQ54" s="197"/>
      <c r="GOR54" s="197"/>
      <c r="GOS54" s="197"/>
      <c r="GOT54" s="197"/>
      <c r="GOU54" s="197"/>
      <c r="GOV54" s="197"/>
      <c r="GOW54" s="197"/>
      <c r="GOX54" s="197"/>
      <c r="GOY54" s="197"/>
      <c r="GOZ54" s="197"/>
      <c r="GPA54" s="197"/>
      <c r="GPB54" s="197"/>
      <c r="GPC54" s="197"/>
      <c r="GPD54" s="197"/>
      <c r="GPE54" s="197"/>
      <c r="GPF54" s="197"/>
      <c r="GPG54" s="197"/>
      <c r="GPH54" s="197"/>
      <c r="GPI54" s="197"/>
      <c r="GPJ54" s="197"/>
      <c r="GPK54" s="197"/>
      <c r="GPL54" s="197"/>
      <c r="GPM54" s="197"/>
      <c r="GPN54" s="197"/>
      <c r="GPO54" s="197"/>
      <c r="GPP54" s="197"/>
      <c r="GPQ54" s="197"/>
      <c r="GPR54" s="197"/>
      <c r="GPS54" s="197"/>
      <c r="GPT54" s="197"/>
      <c r="GPU54" s="197"/>
      <c r="GPV54" s="197"/>
      <c r="GPW54" s="197"/>
      <c r="GPX54" s="197"/>
      <c r="GPY54" s="197"/>
      <c r="GPZ54" s="197"/>
      <c r="GQA54" s="197"/>
      <c r="GQB54" s="197"/>
      <c r="GQC54" s="197"/>
      <c r="GQD54" s="197"/>
      <c r="GQE54" s="197"/>
      <c r="GQF54" s="197"/>
      <c r="GQG54" s="197"/>
      <c r="GQH54" s="197"/>
      <c r="GQI54" s="197"/>
      <c r="GQJ54" s="197"/>
      <c r="GQK54" s="197"/>
      <c r="GQL54" s="197"/>
      <c r="GQM54" s="197"/>
      <c r="GQN54" s="197"/>
      <c r="GQO54" s="197"/>
      <c r="GQP54" s="197"/>
      <c r="GQQ54" s="197"/>
      <c r="GQR54" s="197"/>
      <c r="GQS54" s="197"/>
      <c r="GQT54" s="197"/>
      <c r="GQU54" s="197"/>
      <c r="GQV54" s="197"/>
      <c r="GQW54" s="197"/>
      <c r="GQX54" s="197"/>
      <c r="GQY54" s="197"/>
      <c r="GQZ54" s="197"/>
      <c r="GRA54" s="197"/>
      <c r="GRB54" s="197"/>
      <c r="GRC54" s="197"/>
      <c r="GRD54" s="197"/>
      <c r="GRE54" s="197"/>
      <c r="GRF54" s="197"/>
      <c r="GRG54" s="197"/>
      <c r="GRH54" s="197"/>
      <c r="GRI54" s="197"/>
      <c r="GRJ54" s="197"/>
      <c r="GRK54" s="197"/>
      <c r="GRL54" s="197"/>
      <c r="GRM54" s="197"/>
      <c r="GRN54" s="197"/>
      <c r="GRO54" s="197"/>
      <c r="GRP54" s="197"/>
      <c r="GRQ54" s="197"/>
      <c r="GRR54" s="197"/>
      <c r="GRS54" s="197"/>
      <c r="GRT54" s="197"/>
      <c r="GRU54" s="197"/>
      <c r="GRV54" s="197"/>
      <c r="GRW54" s="197"/>
      <c r="GRX54" s="197"/>
      <c r="GRY54" s="197"/>
      <c r="GRZ54" s="197"/>
      <c r="GSA54" s="197"/>
      <c r="GSB54" s="197"/>
      <c r="GSC54" s="197"/>
      <c r="GSD54" s="197"/>
      <c r="GSE54" s="197"/>
      <c r="GSF54" s="197"/>
      <c r="GSG54" s="197"/>
      <c r="GSH54" s="197"/>
      <c r="GSI54" s="197"/>
      <c r="GSJ54" s="197"/>
      <c r="GSK54" s="197"/>
      <c r="GSL54" s="197"/>
      <c r="GSM54" s="197"/>
      <c r="GSN54" s="197"/>
      <c r="GSO54" s="197"/>
      <c r="GSP54" s="197"/>
      <c r="GSQ54" s="197"/>
      <c r="GSR54" s="197"/>
      <c r="GSS54" s="197"/>
      <c r="GST54" s="197"/>
      <c r="GSU54" s="197"/>
      <c r="GSV54" s="197"/>
      <c r="GSW54" s="197"/>
      <c r="GSX54" s="197"/>
      <c r="GSY54" s="197"/>
      <c r="GSZ54" s="197"/>
      <c r="GTA54" s="197"/>
      <c r="GTB54" s="197"/>
      <c r="GTC54" s="197"/>
      <c r="GTD54" s="197"/>
      <c r="GTE54" s="197"/>
      <c r="GTF54" s="197"/>
      <c r="GTG54" s="197"/>
      <c r="GTH54" s="197"/>
      <c r="GTI54" s="197"/>
      <c r="GTJ54" s="197"/>
      <c r="GTK54" s="197"/>
      <c r="GTL54" s="197"/>
      <c r="GTM54" s="197"/>
      <c r="GTN54" s="197"/>
      <c r="GTO54" s="197"/>
      <c r="GTP54" s="197"/>
      <c r="GTQ54" s="197"/>
      <c r="GTR54" s="197"/>
      <c r="GTS54" s="197"/>
      <c r="GTT54" s="197"/>
      <c r="GTU54" s="197"/>
      <c r="GTV54" s="197"/>
      <c r="GTW54" s="197"/>
      <c r="GTX54" s="197"/>
      <c r="GTY54" s="197"/>
      <c r="GTZ54" s="197"/>
      <c r="GUA54" s="197"/>
      <c r="GUB54" s="197"/>
      <c r="GUC54" s="197"/>
      <c r="GUD54" s="197"/>
      <c r="GUE54" s="197"/>
      <c r="GUF54" s="197"/>
      <c r="GUG54" s="197"/>
      <c r="GUH54" s="197"/>
      <c r="GUI54" s="197"/>
      <c r="GUJ54" s="197"/>
      <c r="GUK54" s="197"/>
      <c r="GUL54" s="197"/>
      <c r="GUM54" s="197"/>
      <c r="GUN54" s="197"/>
      <c r="GUO54" s="197"/>
      <c r="GUP54" s="197"/>
      <c r="GUQ54" s="197"/>
      <c r="GUR54" s="197"/>
      <c r="GUS54" s="197"/>
      <c r="GUT54" s="197"/>
      <c r="GUU54" s="197"/>
      <c r="GUV54" s="197"/>
      <c r="GUW54" s="197"/>
      <c r="GUX54" s="197"/>
      <c r="GUY54" s="197"/>
      <c r="GUZ54" s="197"/>
      <c r="GVA54" s="197"/>
      <c r="GVB54" s="197"/>
      <c r="GVC54" s="197"/>
      <c r="GVD54" s="197"/>
      <c r="GVE54" s="197"/>
      <c r="GVF54" s="197"/>
      <c r="GVG54" s="197"/>
      <c r="GVH54" s="197"/>
      <c r="GVI54" s="197"/>
      <c r="GVJ54" s="197"/>
      <c r="GVK54" s="197"/>
      <c r="GVL54" s="197"/>
      <c r="GVM54" s="197"/>
      <c r="GVN54" s="197"/>
      <c r="GVO54" s="197"/>
      <c r="GVP54" s="197"/>
      <c r="GVQ54" s="197"/>
      <c r="GVR54" s="197"/>
      <c r="GVS54" s="197"/>
      <c r="GVT54" s="197"/>
      <c r="GVU54" s="197"/>
      <c r="GVV54" s="197"/>
      <c r="GVW54" s="197"/>
      <c r="GVX54" s="197"/>
      <c r="GVY54" s="197"/>
      <c r="GVZ54" s="197"/>
      <c r="GWA54" s="197"/>
      <c r="GWB54" s="197"/>
      <c r="GWC54" s="197"/>
      <c r="GWD54" s="197"/>
      <c r="GWE54" s="197"/>
      <c r="GWF54" s="197"/>
      <c r="GWG54" s="197"/>
      <c r="GWH54" s="197"/>
      <c r="GWI54" s="197"/>
      <c r="GWJ54" s="197"/>
      <c r="GWK54" s="197"/>
      <c r="GWL54" s="197"/>
      <c r="GWM54" s="197"/>
      <c r="GWN54" s="197"/>
      <c r="GWO54" s="197"/>
      <c r="GWP54" s="197"/>
      <c r="GWQ54" s="197"/>
      <c r="GWR54" s="197"/>
      <c r="GWS54" s="197"/>
      <c r="GWT54" s="197"/>
      <c r="GWU54" s="197"/>
      <c r="GWV54" s="197"/>
      <c r="GWW54" s="197"/>
      <c r="GWX54" s="197"/>
      <c r="GWY54" s="197"/>
      <c r="GWZ54" s="197"/>
      <c r="GXA54" s="197"/>
      <c r="GXB54" s="197"/>
      <c r="GXC54" s="197"/>
      <c r="GXD54" s="197"/>
      <c r="GXE54" s="197"/>
      <c r="GXF54" s="197"/>
      <c r="GXG54" s="197"/>
      <c r="GXH54" s="197"/>
      <c r="GXI54" s="197"/>
      <c r="GXJ54" s="197"/>
      <c r="GXK54" s="197"/>
      <c r="GXL54" s="197"/>
      <c r="GXM54" s="197"/>
      <c r="GXN54" s="197"/>
      <c r="GXO54" s="197"/>
      <c r="GXP54" s="197"/>
      <c r="GXQ54" s="197"/>
      <c r="GXR54" s="197"/>
      <c r="GXS54" s="197"/>
      <c r="GXT54" s="197"/>
      <c r="GXU54" s="197"/>
      <c r="GXV54" s="197"/>
      <c r="GXW54" s="197"/>
      <c r="GXX54" s="197"/>
      <c r="GXY54" s="197"/>
      <c r="GXZ54" s="197"/>
      <c r="GYA54" s="197"/>
      <c r="GYB54" s="197"/>
      <c r="GYC54" s="197"/>
      <c r="GYD54" s="197"/>
      <c r="GYE54" s="197"/>
      <c r="GYF54" s="197"/>
      <c r="GYG54" s="197"/>
      <c r="GYH54" s="197"/>
      <c r="GYI54" s="197"/>
      <c r="GYJ54" s="197"/>
      <c r="GYK54" s="197"/>
      <c r="GYL54" s="197"/>
      <c r="GYM54" s="197"/>
      <c r="GYN54" s="197"/>
      <c r="GYO54" s="197"/>
      <c r="GYP54" s="197"/>
      <c r="GYQ54" s="197"/>
      <c r="GYR54" s="197"/>
      <c r="GYS54" s="197"/>
      <c r="GYT54" s="197"/>
      <c r="GYU54" s="197"/>
      <c r="GYV54" s="197"/>
      <c r="GYW54" s="197"/>
      <c r="GYX54" s="197"/>
      <c r="GYY54" s="197"/>
      <c r="GYZ54" s="197"/>
      <c r="GZA54" s="197"/>
      <c r="GZB54" s="197"/>
      <c r="GZC54" s="197"/>
      <c r="GZD54" s="197"/>
      <c r="GZE54" s="197"/>
      <c r="GZF54" s="197"/>
      <c r="GZG54" s="197"/>
      <c r="GZH54" s="197"/>
      <c r="GZI54" s="197"/>
      <c r="GZJ54" s="197"/>
      <c r="GZK54" s="197"/>
      <c r="GZL54" s="197"/>
      <c r="GZM54" s="197"/>
      <c r="GZN54" s="197"/>
      <c r="GZO54" s="197"/>
      <c r="GZP54" s="197"/>
      <c r="GZQ54" s="197"/>
      <c r="GZR54" s="197"/>
      <c r="GZS54" s="197"/>
      <c r="GZT54" s="197"/>
      <c r="GZU54" s="197"/>
      <c r="GZV54" s="197"/>
      <c r="GZW54" s="197"/>
      <c r="GZX54" s="197"/>
      <c r="GZY54" s="197"/>
      <c r="GZZ54" s="197"/>
      <c r="HAA54" s="197"/>
      <c r="HAB54" s="197"/>
      <c r="HAC54" s="197"/>
      <c r="HAD54" s="197"/>
      <c r="HAE54" s="197"/>
      <c r="HAF54" s="197"/>
      <c r="HAG54" s="197"/>
      <c r="HAH54" s="197"/>
      <c r="HAI54" s="197"/>
      <c r="HAJ54" s="197"/>
      <c r="HAK54" s="197"/>
      <c r="HAL54" s="197"/>
      <c r="HAM54" s="197"/>
      <c r="HAN54" s="197"/>
      <c r="HAO54" s="197"/>
      <c r="HAP54" s="197"/>
      <c r="HAQ54" s="197"/>
      <c r="HAR54" s="197"/>
      <c r="HAS54" s="197"/>
      <c r="HAT54" s="197"/>
      <c r="HAU54" s="197"/>
      <c r="HAV54" s="197"/>
      <c r="HAW54" s="197"/>
      <c r="HAX54" s="197"/>
      <c r="HAY54" s="197"/>
      <c r="HAZ54" s="197"/>
      <c r="HBA54" s="197"/>
      <c r="HBB54" s="197"/>
      <c r="HBC54" s="197"/>
      <c r="HBD54" s="197"/>
      <c r="HBE54" s="197"/>
      <c r="HBF54" s="197"/>
      <c r="HBG54" s="197"/>
      <c r="HBH54" s="197"/>
      <c r="HBI54" s="197"/>
      <c r="HBJ54" s="197"/>
      <c r="HBK54" s="197"/>
      <c r="HBL54" s="197"/>
      <c r="HBM54" s="197"/>
      <c r="HBN54" s="197"/>
      <c r="HBO54" s="197"/>
      <c r="HBP54" s="197"/>
      <c r="HBQ54" s="197"/>
      <c r="HBR54" s="197"/>
      <c r="HBS54" s="197"/>
      <c r="HBT54" s="197"/>
      <c r="HBU54" s="197"/>
      <c r="HBV54" s="197"/>
      <c r="HBW54" s="197"/>
      <c r="HBX54" s="197"/>
      <c r="HBY54" s="197"/>
      <c r="HBZ54" s="197"/>
      <c r="HCA54" s="197"/>
      <c r="HCB54" s="197"/>
      <c r="HCC54" s="197"/>
      <c r="HCD54" s="197"/>
      <c r="HCE54" s="197"/>
      <c r="HCF54" s="197"/>
      <c r="HCG54" s="197"/>
      <c r="HCH54" s="197"/>
      <c r="HCI54" s="197"/>
      <c r="HCJ54" s="197"/>
      <c r="HCK54" s="197"/>
      <c r="HCL54" s="197"/>
      <c r="HCM54" s="197"/>
      <c r="HCN54" s="197"/>
      <c r="HCO54" s="197"/>
      <c r="HCP54" s="197"/>
      <c r="HCQ54" s="197"/>
      <c r="HCR54" s="197"/>
      <c r="HCS54" s="197"/>
      <c r="HCT54" s="197"/>
      <c r="HCU54" s="197"/>
      <c r="HCV54" s="197"/>
      <c r="HCW54" s="197"/>
      <c r="HCX54" s="197"/>
      <c r="HCY54" s="197"/>
      <c r="HCZ54" s="197"/>
      <c r="HDA54" s="197"/>
      <c r="HDB54" s="197"/>
      <c r="HDC54" s="197"/>
      <c r="HDD54" s="197"/>
      <c r="HDE54" s="197"/>
      <c r="HDF54" s="197"/>
      <c r="HDG54" s="197"/>
      <c r="HDH54" s="197"/>
      <c r="HDI54" s="197"/>
      <c r="HDJ54" s="197"/>
      <c r="HDK54" s="197"/>
      <c r="HDL54" s="197"/>
      <c r="HDM54" s="197"/>
      <c r="HDN54" s="197"/>
      <c r="HDO54" s="197"/>
      <c r="HDP54" s="197"/>
      <c r="HDQ54" s="197"/>
      <c r="HDR54" s="197"/>
      <c r="HDS54" s="197"/>
      <c r="HDT54" s="197"/>
      <c r="HDU54" s="197"/>
      <c r="HDV54" s="197"/>
      <c r="HDW54" s="197"/>
      <c r="HDX54" s="197"/>
      <c r="HDY54" s="197"/>
      <c r="HDZ54" s="197"/>
      <c r="HEA54" s="197"/>
      <c r="HEB54" s="197"/>
      <c r="HEC54" s="197"/>
      <c r="HED54" s="197"/>
      <c r="HEE54" s="197"/>
      <c r="HEF54" s="197"/>
      <c r="HEG54" s="197"/>
      <c r="HEH54" s="197"/>
      <c r="HEI54" s="197"/>
      <c r="HEJ54" s="197"/>
      <c r="HEK54" s="197"/>
      <c r="HEL54" s="197"/>
      <c r="HEM54" s="197"/>
      <c r="HEN54" s="197"/>
      <c r="HEO54" s="197"/>
      <c r="HEP54" s="197"/>
      <c r="HEQ54" s="197"/>
      <c r="HER54" s="197"/>
      <c r="HES54" s="197"/>
      <c r="HET54" s="197"/>
      <c r="HEU54" s="197"/>
      <c r="HEV54" s="197"/>
      <c r="HEW54" s="197"/>
      <c r="HEX54" s="197"/>
      <c r="HEY54" s="197"/>
      <c r="HEZ54" s="197"/>
      <c r="HFA54" s="197"/>
      <c r="HFB54" s="197"/>
      <c r="HFC54" s="197"/>
      <c r="HFD54" s="197"/>
      <c r="HFE54" s="197"/>
      <c r="HFF54" s="197"/>
      <c r="HFG54" s="197"/>
      <c r="HFH54" s="197"/>
      <c r="HFI54" s="197"/>
      <c r="HFJ54" s="197"/>
      <c r="HFK54" s="197"/>
      <c r="HFL54" s="197"/>
      <c r="HFM54" s="197"/>
      <c r="HFN54" s="197"/>
      <c r="HFO54" s="197"/>
      <c r="HFP54" s="197"/>
      <c r="HFQ54" s="197"/>
      <c r="HFR54" s="197"/>
      <c r="HFS54" s="197"/>
      <c r="HFT54" s="197"/>
      <c r="HFU54" s="197"/>
      <c r="HFV54" s="197"/>
      <c r="HFW54" s="197"/>
      <c r="HFX54" s="197"/>
      <c r="HFY54" s="197"/>
      <c r="HFZ54" s="197"/>
      <c r="HGA54" s="197"/>
      <c r="HGB54" s="197"/>
      <c r="HGC54" s="197"/>
      <c r="HGD54" s="197"/>
      <c r="HGE54" s="197"/>
      <c r="HGF54" s="197"/>
      <c r="HGG54" s="197"/>
      <c r="HGH54" s="197"/>
      <c r="HGI54" s="197"/>
      <c r="HGJ54" s="197"/>
      <c r="HGK54" s="197"/>
      <c r="HGL54" s="197"/>
      <c r="HGM54" s="197"/>
      <c r="HGN54" s="197"/>
      <c r="HGO54" s="197"/>
      <c r="HGP54" s="197"/>
      <c r="HGQ54" s="197"/>
      <c r="HGR54" s="197"/>
      <c r="HGS54" s="197"/>
      <c r="HGT54" s="197"/>
      <c r="HGU54" s="197"/>
      <c r="HGV54" s="197"/>
      <c r="HGW54" s="197"/>
      <c r="HGX54" s="197"/>
      <c r="HGY54" s="197"/>
      <c r="HGZ54" s="197"/>
      <c r="HHA54" s="197"/>
      <c r="HHB54" s="197"/>
      <c r="HHC54" s="197"/>
      <c r="HHD54" s="197"/>
      <c r="HHE54" s="197"/>
      <c r="HHF54" s="197"/>
      <c r="HHG54" s="197"/>
      <c r="HHH54" s="197"/>
      <c r="HHI54" s="197"/>
      <c r="HHJ54" s="197"/>
      <c r="HHK54" s="197"/>
      <c r="HHL54" s="197"/>
      <c r="HHM54" s="197"/>
      <c r="HHN54" s="197"/>
      <c r="HHO54" s="197"/>
      <c r="HHP54" s="197"/>
      <c r="HHQ54" s="197"/>
      <c r="HHR54" s="197"/>
      <c r="HHS54" s="197"/>
      <c r="HHT54" s="197"/>
      <c r="HHU54" s="197"/>
      <c r="HHV54" s="197"/>
      <c r="HHW54" s="197"/>
      <c r="HHX54" s="197"/>
      <c r="HHY54" s="197"/>
      <c r="HHZ54" s="197"/>
      <c r="HIA54" s="197"/>
      <c r="HIB54" s="197"/>
      <c r="HIC54" s="197"/>
      <c r="HID54" s="197"/>
      <c r="HIE54" s="197"/>
      <c r="HIF54" s="197"/>
      <c r="HIG54" s="197"/>
      <c r="HIH54" s="197"/>
      <c r="HII54" s="197"/>
      <c r="HIJ54" s="197"/>
      <c r="HIK54" s="197"/>
      <c r="HIL54" s="197"/>
      <c r="HIM54" s="197"/>
      <c r="HIN54" s="197"/>
      <c r="HIO54" s="197"/>
      <c r="HIP54" s="197"/>
      <c r="HIQ54" s="197"/>
      <c r="HIR54" s="197"/>
      <c r="HIS54" s="197"/>
      <c r="HIT54" s="197"/>
      <c r="HIU54" s="197"/>
      <c r="HIV54" s="197"/>
      <c r="HIW54" s="197"/>
      <c r="HIX54" s="197"/>
      <c r="HIY54" s="197"/>
      <c r="HIZ54" s="197"/>
      <c r="HJA54" s="197"/>
      <c r="HJB54" s="197"/>
      <c r="HJC54" s="197"/>
      <c r="HJD54" s="197"/>
      <c r="HJE54" s="197"/>
      <c r="HJF54" s="197"/>
      <c r="HJG54" s="197"/>
      <c r="HJH54" s="197"/>
      <c r="HJI54" s="197"/>
      <c r="HJJ54" s="197"/>
      <c r="HJK54" s="197"/>
      <c r="HJL54" s="197"/>
      <c r="HJM54" s="197"/>
      <c r="HJN54" s="197"/>
      <c r="HJO54" s="197"/>
      <c r="HJP54" s="197"/>
      <c r="HJQ54" s="197"/>
      <c r="HJR54" s="197"/>
      <c r="HJS54" s="197"/>
      <c r="HJT54" s="197"/>
      <c r="HJU54" s="197"/>
      <c r="HJV54" s="197"/>
      <c r="HJW54" s="197"/>
      <c r="HJX54" s="197"/>
      <c r="HJY54" s="197"/>
      <c r="HJZ54" s="197"/>
      <c r="HKA54" s="197"/>
      <c r="HKB54" s="197"/>
      <c r="HKC54" s="197"/>
      <c r="HKD54" s="197"/>
      <c r="HKE54" s="197"/>
      <c r="HKF54" s="197"/>
      <c r="HKG54" s="197"/>
      <c r="HKH54" s="197"/>
      <c r="HKI54" s="197"/>
      <c r="HKJ54" s="197"/>
      <c r="HKK54" s="197"/>
      <c r="HKL54" s="197"/>
      <c r="HKM54" s="197"/>
      <c r="HKN54" s="197"/>
      <c r="HKO54" s="197"/>
      <c r="HKP54" s="197"/>
      <c r="HKQ54" s="197"/>
      <c r="HKR54" s="197"/>
      <c r="HKS54" s="197"/>
      <c r="HKT54" s="197"/>
      <c r="HKU54" s="197"/>
      <c r="HKV54" s="197"/>
      <c r="HKW54" s="197"/>
      <c r="HKX54" s="197"/>
      <c r="HKY54" s="197"/>
      <c r="HKZ54" s="197"/>
      <c r="HLA54" s="197"/>
      <c r="HLB54" s="197"/>
      <c r="HLC54" s="197"/>
      <c r="HLD54" s="197"/>
      <c r="HLE54" s="197"/>
      <c r="HLF54" s="197"/>
      <c r="HLG54" s="197"/>
      <c r="HLH54" s="197"/>
      <c r="HLI54" s="197"/>
      <c r="HLJ54" s="197"/>
      <c r="HLK54" s="197"/>
      <c r="HLL54" s="197"/>
      <c r="HLM54" s="197"/>
      <c r="HLN54" s="197"/>
      <c r="HLO54" s="197"/>
      <c r="HLP54" s="197"/>
      <c r="HLQ54" s="197"/>
      <c r="HLR54" s="197"/>
      <c r="HLS54" s="197"/>
      <c r="HLT54" s="197"/>
      <c r="HLU54" s="197"/>
      <c r="HLV54" s="197"/>
      <c r="HLW54" s="197"/>
      <c r="HLX54" s="197"/>
      <c r="HLY54" s="197"/>
      <c r="HLZ54" s="197"/>
      <c r="HMA54" s="197"/>
      <c r="HMB54" s="197"/>
      <c r="HMC54" s="197"/>
      <c r="HMD54" s="197"/>
      <c r="HME54" s="197"/>
      <c r="HMF54" s="197"/>
      <c r="HMG54" s="197"/>
      <c r="HMH54" s="197"/>
      <c r="HMI54" s="197"/>
      <c r="HMJ54" s="197"/>
      <c r="HMK54" s="197"/>
      <c r="HML54" s="197"/>
      <c r="HMM54" s="197"/>
      <c r="HMN54" s="197"/>
      <c r="HMO54" s="197"/>
      <c r="HMP54" s="197"/>
      <c r="HMQ54" s="197"/>
      <c r="HMR54" s="197"/>
      <c r="HMS54" s="197"/>
      <c r="HMT54" s="197"/>
      <c r="HMU54" s="197"/>
      <c r="HMV54" s="197"/>
      <c r="HMW54" s="197"/>
      <c r="HMX54" s="197"/>
      <c r="HMY54" s="197"/>
      <c r="HMZ54" s="197"/>
      <c r="HNA54" s="197"/>
      <c r="HNB54" s="197"/>
      <c r="HNC54" s="197"/>
      <c r="HND54" s="197"/>
      <c r="HNE54" s="197"/>
      <c r="HNF54" s="197"/>
      <c r="HNG54" s="197"/>
      <c r="HNH54" s="197"/>
      <c r="HNI54" s="197"/>
      <c r="HNJ54" s="197"/>
      <c r="HNK54" s="197"/>
      <c r="HNL54" s="197"/>
      <c r="HNM54" s="197"/>
      <c r="HNN54" s="197"/>
      <c r="HNO54" s="197"/>
      <c r="HNP54" s="197"/>
      <c r="HNQ54" s="197"/>
      <c r="HNR54" s="197"/>
      <c r="HNS54" s="197"/>
      <c r="HNT54" s="197"/>
      <c r="HNU54" s="197"/>
      <c r="HNV54" s="197"/>
      <c r="HNW54" s="197"/>
      <c r="HNX54" s="197"/>
      <c r="HNY54" s="197"/>
      <c r="HNZ54" s="197"/>
      <c r="HOA54" s="197"/>
      <c r="HOB54" s="197"/>
      <c r="HOC54" s="197"/>
      <c r="HOD54" s="197"/>
      <c r="HOE54" s="197"/>
      <c r="HOF54" s="197"/>
      <c r="HOG54" s="197"/>
      <c r="HOH54" s="197"/>
      <c r="HOI54" s="197"/>
      <c r="HOJ54" s="197"/>
      <c r="HOK54" s="197"/>
      <c r="HOL54" s="197"/>
      <c r="HOM54" s="197"/>
      <c r="HON54" s="197"/>
      <c r="HOO54" s="197"/>
      <c r="HOP54" s="197"/>
      <c r="HOQ54" s="197"/>
      <c r="HOR54" s="197"/>
      <c r="HOS54" s="197"/>
      <c r="HOT54" s="197"/>
      <c r="HOU54" s="197"/>
      <c r="HOV54" s="197"/>
      <c r="HOW54" s="197"/>
      <c r="HOX54" s="197"/>
      <c r="HOY54" s="197"/>
      <c r="HOZ54" s="197"/>
      <c r="HPA54" s="197"/>
      <c r="HPB54" s="197"/>
      <c r="HPC54" s="197"/>
      <c r="HPD54" s="197"/>
      <c r="HPE54" s="197"/>
      <c r="HPF54" s="197"/>
      <c r="HPG54" s="197"/>
      <c r="HPH54" s="197"/>
      <c r="HPI54" s="197"/>
      <c r="HPJ54" s="197"/>
      <c r="HPK54" s="197"/>
      <c r="HPL54" s="197"/>
      <c r="HPM54" s="197"/>
      <c r="HPN54" s="197"/>
      <c r="HPO54" s="197"/>
      <c r="HPP54" s="197"/>
      <c r="HPQ54" s="197"/>
      <c r="HPR54" s="197"/>
      <c r="HPS54" s="197"/>
      <c r="HPT54" s="197"/>
      <c r="HPU54" s="197"/>
      <c r="HPV54" s="197"/>
      <c r="HPW54" s="197"/>
      <c r="HPX54" s="197"/>
      <c r="HPY54" s="197"/>
      <c r="HPZ54" s="197"/>
      <c r="HQA54" s="197"/>
      <c r="HQB54" s="197"/>
      <c r="HQC54" s="197"/>
      <c r="HQD54" s="197"/>
      <c r="HQE54" s="197"/>
      <c r="HQF54" s="197"/>
      <c r="HQG54" s="197"/>
      <c r="HQH54" s="197"/>
      <c r="HQI54" s="197"/>
      <c r="HQJ54" s="197"/>
      <c r="HQK54" s="197"/>
      <c r="HQL54" s="197"/>
      <c r="HQM54" s="197"/>
      <c r="HQN54" s="197"/>
      <c r="HQO54" s="197"/>
      <c r="HQP54" s="197"/>
      <c r="HQQ54" s="197"/>
      <c r="HQR54" s="197"/>
      <c r="HQS54" s="197"/>
      <c r="HQT54" s="197"/>
      <c r="HQU54" s="197"/>
      <c r="HQV54" s="197"/>
      <c r="HQW54" s="197"/>
      <c r="HQX54" s="197"/>
      <c r="HQY54" s="197"/>
      <c r="HQZ54" s="197"/>
      <c r="HRA54" s="197"/>
      <c r="HRB54" s="197"/>
      <c r="HRC54" s="197"/>
      <c r="HRD54" s="197"/>
      <c r="HRE54" s="197"/>
      <c r="HRF54" s="197"/>
      <c r="HRG54" s="197"/>
      <c r="HRH54" s="197"/>
      <c r="HRI54" s="197"/>
      <c r="HRJ54" s="197"/>
      <c r="HRK54" s="197"/>
      <c r="HRL54" s="197"/>
      <c r="HRM54" s="197"/>
      <c r="HRN54" s="197"/>
      <c r="HRO54" s="197"/>
      <c r="HRP54" s="197"/>
      <c r="HRQ54" s="197"/>
      <c r="HRR54" s="197"/>
      <c r="HRS54" s="197"/>
      <c r="HRT54" s="197"/>
      <c r="HRU54" s="197"/>
      <c r="HRV54" s="197"/>
      <c r="HRW54" s="197"/>
      <c r="HRX54" s="197"/>
      <c r="HRY54" s="197"/>
      <c r="HRZ54" s="197"/>
      <c r="HSA54" s="197"/>
      <c r="HSB54" s="197"/>
      <c r="HSC54" s="197"/>
      <c r="HSD54" s="197"/>
      <c r="HSE54" s="197"/>
      <c r="HSF54" s="197"/>
      <c r="HSG54" s="197"/>
      <c r="HSH54" s="197"/>
      <c r="HSI54" s="197"/>
      <c r="HSJ54" s="197"/>
      <c r="HSK54" s="197"/>
      <c r="HSL54" s="197"/>
      <c r="HSM54" s="197"/>
      <c r="HSN54" s="197"/>
      <c r="HSO54" s="197"/>
      <c r="HSP54" s="197"/>
      <c r="HSQ54" s="197"/>
      <c r="HSR54" s="197"/>
      <c r="HSS54" s="197"/>
      <c r="HST54" s="197"/>
      <c r="HSU54" s="197"/>
      <c r="HSV54" s="197"/>
      <c r="HSW54" s="197"/>
      <c r="HSX54" s="197"/>
      <c r="HSY54" s="197"/>
      <c r="HSZ54" s="197"/>
      <c r="HTA54" s="197"/>
      <c r="HTB54" s="197"/>
      <c r="HTC54" s="197"/>
      <c r="HTD54" s="197"/>
      <c r="HTE54" s="197"/>
      <c r="HTF54" s="197"/>
      <c r="HTG54" s="197"/>
      <c r="HTH54" s="197"/>
      <c r="HTI54" s="197"/>
      <c r="HTJ54" s="197"/>
      <c r="HTK54" s="197"/>
      <c r="HTL54" s="197"/>
      <c r="HTM54" s="197"/>
      <c r="HTN54" s="197"/>
      <c r="HTO54" s="197"/>
      <c r="HTP54" s="197"/>
      <c r="HTQ54" s="197"/>
      <c r="HTR54" s="197"/>
      <c r="HTS54" s="197"/>
      <c r="HTT54" s="197"/>
      <c r="HTU54" s="197"/>
      <c r="HTV54" s="197"/>
      <c r="HTW54" s="197"/>
      <c r="HTX54" s="197"/>
      <c r="HTY54" s="197"/>
      <c r="HTZ54" s="197"/>
      <c r="HUA54" s="197"/>
      <c r="HUB54" s="197"/>
      <c r="HUC54" s="197"/>
      <c r="HUD54" s="197"/>
      <c r="HUE54" s="197"/>
      <c r="HUF54" s="197"/>
      <c r="HUG54" s="197"/>
      <c r="HUH54" s="197"/>
      <c r="HUI54" s="197"/>
      <c r="HUJ54" s="197"/>
      <c r="HUK54" s="197"/>
      <c r="HUL54" s="197"/>
      <c r="HUM54" s="197"/>
      <c r="HUN54" s="197"/>
      <c r="HUO54" s="197"/>
      <c r="HUP54" s="197"/>
      <c r="HUQ54" s="197"/>
      <c r="HUR54" s="197"/>
      <c r="HUS54" s="197"/>
      <c r="HUT54" s="197"/>
      <c r="HUU54" s="197"/>
      <c r="HUV54" s="197"/>
      <c r="HUW54" s="197"/>
      <c r="HUX54" s="197"/>
      <c r="HUY54" s="197"/>
      <c r="HUZ54" s="197"/>
      <c r="HVA54" s="197"/>
      <c r="HVB54" s="197"/>
      <c r="HVC54" s="197"/>
      <c r="HVD54" s="197"/>
      <c r="HVE54" s="197"/>
      <c r="HVF54" s="197"/>
      <c r="HVG54" s="197"/>
      <c r="HVH54" s="197"/>
      <c r="HVI54" s="197"/>
      <c r="HVJ54" s="197"/>
      <c r="HVK54" s="197"/>
      <c r="HVL54" s="197"/>
      <c r="HVM54" s="197"/>
      <c r="HVN54" s="197"/>
      <c r="HVO54" s="197"/>
      <c r="HVP54" s="197"/>
      <c r="HVQ54" s="197"/>
      <c r="HVR54" s="197"/>
      <c r="HVS54" s="197"/>
      <c r="HVT54" s="197"/>
      <c r="HVU54" s="197"/>
      <c r="HVV54" s="197"/>
      <c r="HVW54" s="197"/>
      <c r="HVX54" s="197"/>
      <c r="HVY54" s="197"/>
      <c r="HVZ54" s="197"/>
      <c r="HWA54" s="197"/>
      <c r="HWB54" s="197"/>
      <c r="HWC54" s="197"/>
      <c r="HWD54" s="197"/>
      <c r="HWE54" s="197"/>
      <c r="HWF54" s="197"/>
      <c r="HWG54" s="197"/>
      <c r="HWH54" s="197"/>
      <c r="HWI54" s="197"/>
      <c r="HWJ54" s="197"/>
      <c r="HWK54" s="197"/>
      <c r="HWL54" s="197"/>
      <c r="HWM54" s="197"/>
      <c r="HWN54" s="197"/>
      <c r="HWO54" s="197"/>
      <c r="HWP54" s="197"/>
      <c r="HWQ54" s="197"/>
      <c r="HWR54" s="197"/>
      <c r="HWS54" s="197"/>
      <c r="HWT54" s="197"/>
      <c r="HWU54" s="197"/>
      <c r="HWV54" s="197"/>
      <c r="HWW54" s="197"/>
      <c r="HWX54" s="197"/>
      <c r="HWY54" s="197"/>
      <c r="HWZ54" s="197"/>
      <c r="HXA54" s="197"/>
      <c r="HXB54" s="197"/>
      <c r="HXC54" s="197"/>
      <c r="HXD54" s="197"/>
      <c r="HXE54" s="197"/>
      <c r="HXF54" s="197"/>
      <c r="HXG54" s="197"/>
      <c r="HXH54" s="197"/>
      <c r="HXI54" s="197"/>
      <c r="HXJ54" s="197"/>
      <c r="HXK54" s="197"/>
      <c r="HXL54" s="197"/>
      <c r="HXM54" s="197"/>
      <c r="HXN54" s="197"/>
      <c r="HXO54" s="197"/>
      <c r="HXP54" s="197"/>
      <c r="HXQ54" s="197"/>
      <c r="HXR54" s="197"/>
      <c r="HXS54" s="197"/>
      <c r="HXT54" s="197"/>
      <c r="HXU54" s="197"/>
      <c r="HXV54" s="197"/>
      <c r="HXW54" s="197"/>
      <c r="HXX54" s="197"/>
      <c r="HXY54" s="197"/>
      <c r="HXZ54" s="197"/>
      <c r="HYA54" s="197"/>
      <c r="HYB54" s="197"/>
      <c r="HYC54" s="197"/>
      <c r="HYD54" s="197"/>
      <c r="HYE54" s="197"/>
      <c r="HYF54" s="197"/>
      <c r="HYG54" s="197"/>
      <c r="HYH54" s="197"/>
      <c r="HYI54" s="197"/>
      <c r="HYJ54" s="197"/>
      <c r="HYK54" s="197"/>
      <c r="HYL54" s="197"/>
      <c r="HYM54" s="197"/>
      <c r="HYN54" s="197"/>
      <c r="HYO54" s="197"/>
      <c r="HYP54" s="197"/>
      <c r="HYQ54" s="197"/>
      <c r="HYR54" s="197"/>
      <c r="HYS54" s="197"/>
      <c r="HYT54" s="197"/>
      <c r="HYU54" s="197"/>
      <c r="HYV54" s="197"/>
      <c r="HYW54" s="197"/>
      <c r="HYX54" s="197"/>
      <c r="HYY54" s="197"/>
      <c r="HYZ54" s="197"/>
      <c r="HZA54" s="197"/>
      <c r="HZB54" s="197"/>
      <c r="HZC54" s="197"/>
      <c r="HZD54" s="197"/>
      <c r="HZE54" s="197"/>
      <c r="HZF54" s="197"/>
      <c r="HZG54" s="197"/>
      <c r="HZH54" s="197"/>
      <c r="HZI54" s="197"/>
      <c r="HZJ54" s="197"/>
      <c r="HZK54" s="197"/>
      <c r="HZL54" s="197"/>
      <c r="HZM54" s="197"/>
      <c r="HZN54" s="197"/>
      <c r="HZO54" s="197"/>
      <c r="HZP54" s="197"/>
      <c r="HZQ54" s="197"/>
      <c r="HZR54" s="197"/>
      <c r="HZS54" s="197"/>
      <c r="HZT54" s="197"/>
      <c r="HZU54" s="197"/>
      <c r="HZV54" s="197"/>
      <c r="HZW54" s="197"/>
      <c r="HZX54" s="197"/>
      <c r="HZY54" s="197"/>
      <c r="HZZ54" s="197"/>
      <c r="IAA54" s="197"/>
      <c r="IAB54" s="197"/>
      <c r="IAC54" s="197"/>
      <c r="IAD54" s="197"/>
      <c r="IAE54" s="197"/>
      <c r="IAF54" s="197"/>
      <c r="IAG54" s="197"/>
      <c r="IAH54" s="197"/>
      <c r="IAI54" s="197"/>
      <c r="IAJ54" s="197"/>
      <c r="IAK54" s="197"/>
      <c r="IAL54" s="197"/>
      <c r="IAM54" s="197"/>
      <c r="IAN54" s="197"/>
      <c r="IAO54" s="197"/>
      <c r="IAP54" s="197"/>
      <c r="IAQ54" s="197"/>
      <c r="IAR54" s="197"/>
      <c r="IAS54" s="197"/>
      <c r="IAT54" s="197"/>
      <c r="IAU54" s="197"/>
      <c r="IAV54" s="197"/>
      <c r="IAW54" s="197"/>
      <c r="IAX54" s="197"/>
      <c r="IAY54" s="197"/>
      <c r="IAZ54" s="197"/>
      <c r="IBA54" s="197"/>
      <c r="IBB54" s="197"/>
      <c r="IBC54" s="197"/>
      <c r="IBD54" s="197"/>
      <c r="IBE54" s="197"/>
      <c r="IBF54" s="197"/>
      <c r="IBG54" s="197"/>
      <c r="IBH54" s="197"/>
      <c r="IBI54" s="197"/>
      <c r="IBJ54" s="197"/>
      <c r="IBK54" s="197"/>
      <c r="IBL54" s="197"/>
      <c r="IBM54" s="197"/>
      <c r="IBN54" s="197"/>
      <c r="IBO54" s="197"/>
      <c r="IBP54" s="197"/>
      <c r="IBQ54" s="197"/>
      <c r="IBR54" s="197"/>
      <c r="IBS54" s="197"/>
      <c r="IBT54" s="197"/>
      <c r="IBU54" s="197"/>
      <c r="IBV54" s="197"/>
      <c r="IBW54" s="197"/>
      <c r="IBX54" s="197"/>
      <c r="IBY54" s="197"/>
      <c r="IBZ54" s="197"/>
      <c r="ICA54" s="197"/>
      <c r="ICB54" s="197"/>
      <c r="ICC54" s="197"/>
      <c r="ICD54" s="197"/>
      <c r="ICE54" s="197"/>
      <c r="ICF54" s="197"/>
      <c r="ICG54" s="197"/>
      <c r="ICH54" s="197"/>
      <c r="ICI54" s="197"/>
      <c r="ICJ54" s="197"/>
      <c r="ICK54" s="197"/>
      <c r="ICL54" s="197"/>
      <c r="ICM54" s="197"/>
      <c r="ICN54" s="197"/>
      <c r="ICO54" s="197"/>
      <c r="ICP54" s="197"/>
      <c r="ICQ54" s="197"/>
      <c r="ICR54" s="197"/>
      <c r="ICS54" s="197"/>
      <c r="ICT54" s="197"/>
      <c r="ICU54" s="197"/>
      <c r="ICV54" s="197"/>
      <c r="ICW54" s="197"/>
      <c r="ICX54" s="197"/>
      <c r="ICY54" s="197"/>
      <c r="ICZ54" s="197"/>
      <c r="IDA54" s="197"/>
      <c r="IDB54" s="197"/>
      <c r="IDC54" s="197"/>
      <c r="IDD54" s="197"/>
      <c r="IDE54" s="197"/>
      <c r="IDF54" s="197"/>
      <c r="IDG54" s="197"/>
      <c r="IDH54" s="197"/>
      <c r="IDI54" s="197"/>
      <c r="IDJ54" s="197"/>
      <c r="IDK54" s="197"/>
      <c r="IDL54" s="197"/>
      <c r="IDM54" s="197"/>
      <c r="IDN54" s="197"/>
      <c r="IDO54" s="197"/>
      <c r="IDP54" s="197"/>
      <c r="IDQ54" s="197"/>
      <c r="IDR54" s="197"/>
      <c r="IDS54" s="197"/>
      <c r="IDT54" s="197"/>
      <c r="IDU54" s="197"/>
      <c r="IDV54" s="197"/>
      <c r="IDW54" s="197"/>
      <c r="IDX54" s="197"/>
      <c r="IDY54" s="197"/>
      <c r="IDZ54" s="197"/>
      <c r="IEA54" s="197"/>
      <c r="IEB54" s="197"/>
      <c r="IEC54" s="197"/>
      <c r="IED54" s="197"/>
      <c r="IEE54" s="197"/>
      <c r="IEF54" s="197"/>
      <c r="IEG54" s="197"/>
      <c r="IEH54" s="197"/>
      <c r="IEI54" s="197"/>
      <c r="IEJ54" s="197"/>
      <c r="IEK54" s="197"/>
      <c r="IEL54" s="197"/>
      <c r="IEM54" s="197"/>
      <c r="IEN54" s="197"/>
      <c r="IEO54" s="197"/>
      <c r="IEP54" s="197"/>
      <c r="IEQ54" s="197"/>
      <c r="IER54" s="197"/>
      <c r="IES54" s="197"/>
      <c r="IET54" s="197"/>
      <c r="IEU54" s="197"/>
      <c r="IEV54" s="197"/>
      <c r="IEW54" s="197"/>
      <c r="IEX54" s="197"/>
      <c r="IEY54" s="197"/>
      <c r="IEZ54" s="197"/>
      <c r="IFA54" s="197"/>
      <c r="IFB54" s="197"/>
      <c r="IFC54" s="197"/>
      <c r="IFD54" s="197"/>
      <c r="IFE54" s="197"/>
      <c r="IFF54" s="197"/>
      <c r="IFG54" s="197"/>
      <c r="IFH54" s="197"/>
      <c r="IFI54" s="197"/>
      <c r="IFJ54" s="197"/>
      <c r="IFK54" s="197"/>
      <c r="IFL54" s="197"/>
      <c r="IFM54" s="197"/>
      <c r="IFN54" s="197"/>
      <c r="IFO54" s="197"/>
      <c r="IFP54" s="197"/>
      <c r="IFQ54" s="197"/>
      <c r="IFR54" s="197"/>
      <c r="IFS54" s="197"/>
      <c r="IFT54" s="197"/>
      <c r="IFU54" s="197"/>
      <c r="IFV54" s="197"/>
      <c r="IFW54" s="197"/>
      <c r="IFX54" s="197"/>
      <c r="IFY54" s="197"/>
      <c r="IFZ54" s="197"/>
      <c r="IGA54" s="197"/>
      <c r="IGB54" s="197"/>
      <c r="IGC54" s="197"/>
      <c r="IGD54" s="197"/>
      <c r="IGE54" s="197"/>
      <c r="IGF54" s="197"/>
      <c r="IGG54" s="197"/>
      <c r="IGH54" s="197"/>
      <c r="IGI54" s="197"/>
      <c r="IGJ54" s="197"/>
      <c r="IGK54" s="197"/>
      <c r="IGL54" s="197"/>
      <c r="IGM54" s="197"/>
      <c r="IGN54" s="197"/>
      <c r="IGO54" s="197"/>
      <c r="IGP54" s="197"/>
      <c r="IGQ54" s="197"/>
      <c r="IGR54" s="197"/>
      <c r="IGS54" s="197"/>
      <c r="IGT54" s="197"/>
      <c r="IGU54" s="197"/>
      <c r="IGV54" s="197"/>
      <c r="IGW54" s="197"/>
      <c r="IGX54" s="197"/>
      <c r="IGY54" s="197"/>
      <c r="IGZ54" s="197"/>
      <c r="IHA54" s="197"/>
      <c r="IHB54" s="197"/>
      <c r="IHC54" s="197"/>
      <c r="IHD54" s="197"/>
      <c r="IHE54" s="197"/>
      <c r="IHF54" s="197"/>
      <c r="IHG54" s="197"/>
      <c r="IHH54" s="197"/>
      <c r="IHI54" s="197"/>
      <c r="IHJ54" s="197"/>
      <c r="IHK54" s="197"/>
      <c r="IHL54" s="197"/>
      <c r="IHM54" s="197"/>
      <c r="IHN54" s="197"/>
      <c r="IHO54" s="197"/>
      <c r="IHP54" s="197"/>
      <c r="IHQ54" s="197"/>
      <c r="IHR54" s="197"/>
      <c r="IHS54" s="197"/>
      <c r="IHT54" s="197"/>
      <c r="IHU54" s="197"/>
      <c r="IHV54" s="197"/>
      <c r="IHW54" s="197"/>
      <c r="IHX54" s="197"/>
      <c r="IHY54" s="197"/>
      <c r="IHZ54" s="197"/>
      <c r="IIA54" s="197"/>
      <c r="IIB54" s="197"/>
      <c r="IIC54" s="197"/>
      <c r="IID54" s="197"/>
      <c r="IIE54" s="197"/>
      <c r="IIF54" s="197"/>
      <c r="IIG54" s="197"/>
      <c r="IIH54" s="197"/>
      <c r="III54" s="197"/>
      <c r="IIJ54" s="197"/>
      <c r="IIK54" s="197"/>
      <c r="IIL54" s="197"/>
      <c r="IIM54" s="197"/>
      <c r="IIN54" s="197"/>
      <c r="IIO54" s="197"/>
      <c r="IIP54" s="197"/>
      <c r="IIQ54" s="197"/>
      <c r="IIR54" s="197"/>
      <c r="IIS54" s="197"/>
      <c r="IIT54" s="197"/>
      <c r="IIU54" s="197"/>
      <c r="IIV54" s="197"/>
      <c r="IIW54" s="197"/>
      <c r="IIX54" s="197"/>
      <c r="IIY54" s="197"/>
      <c r="IIZ54" s="197"/>
      <c r="IJA54" s="197"/>
      <c r="IJB54" s="197"/>
      <c r="IJC54" s="197"/>
      <c r="IJD54" s="197"/>
      <c r="IJE54" s="197"/>
      <c r="IJF54" s="197"/>
      <c r="IJG54" s="197"/>
      <c r="IJH54" s="197"/>
      <c r="IJI54" s="197"/>
      <c r="IJJ54" s="197"/>
      <c r="IJK54" s="197"/>
      <c r="IJL54" s="197"/>
      <c r="IJM54" s="197"/>
      <c r="IJN54" s="197"/>
      <c r="IJO54" s="197"/>
      <c r="IJP54" s="197"/>
      <c r="IJQ54" s="197"/>
      <c r="IJR54" s="197"/>
      <c r="IJS54" s="197"/>
      <c r="IJT54" s="197"/>
      <c r="IJU54" s="197"/>
      <c r="IJV54" s="197"/>
      <c r="IJW54" s="197"/>
      <c r="IJX54" s="197"/>
      <c r="IJY54" s="197"/>
      <c r="IJZ54" s="197"/>
      <c r="IKA54" s="197"/>
      <c r="IKB54" s="197"/>
      <c r="IKC54" s="197"/>
      <c r="IKD54" s="197"/>
      <c r="IKE54" s="197"/>
      <c r="IKF54" s="197"/>
      <c r="IKG54" s="197"/>
      <c r="IKH54" s="197"/>
      <c r="IKI54" s="197"/>
      <c r="IKJ54" s="197"/>
      <c r="IKK54" s="197"/>
      <c r="IKL54" s="197"/>
      <c r="IKM54" s="197"/>
      <c r="IKN54" s="197"/>
      <c r="IKO54" s="197"/>
      <c r="IKP54" s="197"/>
      <c r="IKQ54" s="197"/>
      <c r="IKR54" s="197"/>
      <c r="IKS54" s="197"/>
      <c r="IKT54" s="197"/>
      <c r="IKU54" s="197"/>
      <c r="IKV54" s="197"/>
      <c r="IKW54" s="197"/>
      <c r="IKX54" s="197"/>
      <c r="IKY54" s="197"/>
      <c r="IKZ54" s="197"/>
      <c r="ILA54" s="197"/>
      <c r="ILB54" s="197"/>
      <c r="ILC54" s="197"/>
      <c r="ILD54" s="197"/>
      <c r="ILE54" s="197"/>
      <c r="ILF54" s="197"/>
      <c r="ILG54" s="197"/>
      <c r="ILH54" s="197"/>
      <c r="ILI54" s="197"/>
      <c r="ILJ54" s="197"/>
      <c r="ILK54" s="197"/>
      <c r="ILL54" s="197"/>
      <c r="ILM54" s="197"/>
      <c r="ILN54" s="197"/>
      <c r="ILO54" s="197"/>
      <c r="ILP54" s="197"/>
      <c r="ILQ54" s="197"/>
      <c r="ILR54" s="197"/>
      <c r="ILS54" s="197"/>
      <c r="ILT54" s="197"/>
      <c r="ILU54" s="197"/>
      <c r="ILV54" s="197"/>
      <c r="ILW54" s="197"/>
      <c r="ILX54" s="197"/>
      <c r="ILY54" s="197"/>
      <c r="ILZ54" s="197"/>
      <c r="IMA54" s="197"/>
      <c r="IMB54" s="197"/>
      <c r="IMC54" s="197"/>
      <c r="IMD54" s="197"/>
      <c r="IME54" s="197"/>
      <c r="IMF54" s="197"/>
      <c r="IMG54" s="197"/>
      <c r="IMH54" s="197"/>
      <c r="IMI54" s="197"/>
      <c r="IMJ54" s="197"/>
      <c r="IMK54" s="197"/>
      <c r="IML54" s="197"/>
      <c r="IMM54" s="197"/>
      <c r="IMN54" s="197"/>
      <c r="IMO54" s="197"/>
      <c r="IMP54" s="197"/>
      <c r="IMQ54" s="197"/>
      <c r="IMR54" s="197"/>
      <c r="IMS54" s="197"/>
      <c r="IMT54" s="197"/>
      <c r="IMU54" s="197"/>
      <c r="IMV54" s="197"/>
      <c r="IMW54" s="197"/>
      <c r="IMX54" s="197"/>
      <c r="IMY54" s="197"/>
      <c r="IMZ54" s="197"/>
      <c r="INA54" s="197"/>
      <c r="INB54" s="197"/>
      <c r="INC54" s="197"/>
      <c r="IND54" s="197"/>
      <c r="INE54" s="197"/>
      <c r="INF54" s="197"/>
      <c r="ING54" s="197"/>
      <c r="INH54" s="197"/>
      <c r="INI54" s="197"/>
      <c r="INJ54" s="197"/>
      <c r="INK54" s="197"/>
      <c r="INL54" s="197"/>
      <c r="INM54" s="197"/>
      <c r="INN54" s="197"/>
      <c r="INO54" s="197"/>
      <c r="INP54" s="197"/>
      <c r="INQ54" s="197"/>
      <c r="INR54" s="197"/>
      <c r="INS54" s="197"/>
      <c r="INT54" s="197"/>
      <c r="INU54" s="197"/>
      <c r="INV54" s="197"/>
      <c r="INW54" s="197"/>
      <c r="INX54" s="197"/>
      <c r="INY54" s="197"/>
      <c r="INZ54" s="197"/>
      <c r="IOA54" s="197"/>
      <c r="IOB54" s="197"/>
      <c r="IOC54" s="197"/>
      <c r="IOD54" s="197"/>
      <c r="IOE54" s="197"/>
      <c r="IOF54" s="197"/>
      <c r="IOG54" s="197"/>
      <c r="IOH54" s="197"/>
      <c r="IOI54" s="197"/>
      <c r="IOJ54" s="197"/>
      <c r="IOK54" s="197"/>
      <c r="IOL54" s="197"/>
      <c r="IOM54" s="197"/>
      <c r="ION54" s="197"/>
      <c r="IOO54" s="197"/>
      <c r="IOP54" s="197"/>
      <c r="IOQ54" s="197"/>
      <c r="IOR54" s="197"/>
      <c r="IOS54" s="197"/>
      <c r="IOT54" s="197"/>
      <c r="IOU54" s="197"/>
      <c r="IOV54" s="197"/>
      <c r="IOW54" s="197"/>
      <c r="IOX54" s="197"/>
      <c r="IOY54" s="197"/>
      <c r="IOZ54" s="197"/>
      <c r="IPA54" s="197"/>
      <c r="IPB54" s="197"/>
      <c r="IPC54" s="197"/>
      <c r="IPD54" s="197"/>
      <c r="IPE54" s="197"/>
      <c r="IPF54" s="197"/>
      <c r="IPG54" s="197"/>
      <c r="IPH54" s="197"/>
      <c r="IPI54" s="197"/>
      <c r="IPJ54" s="197"/>
      <c r="IPK54" s="197"/>
      <c r="IPL54" s="197"/>
      <c r="IPM54" s="197"/>
      <c r="IPN54" s="197"/>
      <c r="IPO54" s="197"/>
      <c r="IPP54" s="197"/>
      <c r="IPQ54" s="197"/>
      <c r="IPR54" s="197"/>
      <c r="IPS54" s="197"/>
      <c r="IPT54" s="197"/>
      <c r="IPU54" s="197"/>
      <c r="IPV54" s="197"/>
      <c r="IPW54" s="197"/>
      <c r="IPX54" s="197"/>
      <c r="IPY54" s="197"/>
      <c r="IPZ54" s="197"/>
      <c r="IQA54" s="197"/>
      <c r="IQB54" s="197"/>
      <c r="IQC54" s="197"/>
      <c r="IQD54" s="197"/>
      <c r="IQE54" s="197"/>
      <c r="IQF54" s="197"/>
      <c r="IQG54" s="197"/>
      <c r="IQH54" s="197"/>
      <c r="IQI54" s="197"/>
      <c r="IQJ54" s="197"/>
      <c r="IQK54" s="197"/>
      <c r="IQL54" s="197"/>
      <c r="IQM54" s="197"/>
      <c r="IQN54" s="197"/>
      <c r="IQO54" s="197"/>
      <c r="IQP54" s="197"/>
      <c r="IQQ54" s="197"/>
      <c r="IQR54" s="197"/>
      <c r="IQS54" s="197"/>
      <c r="IQT54" s="197"/>
      <c r="IQU54" s="197"/>
      <c r="IQV54" s="197"/>
      <c r="IQW54" s="197"/>
      <c r="IQX54" s="197"/>
      <c r="IQY54" s="197"/>
      <c r="IQZ54" s="197"/>
      <c r="IRA54" s="197"/>
      <c r="IRB54" s="197"/>
      <c r="IRC54" s="197"/>
      <c r="IRD54" s="197"/>
      <c r="IRE54" s="197"/>
      <c r="IRF54" s="197"/>
      <c r="IRG54" s="197"/>
      <c r="IRH54" s="197"/>
      <c r="IRI54" s="197"/>
      <c r="IRJ54" s="197"/>
      <c r="IRK54" s="197"/>
      <c r="IRL54" s="197"/>
      <c r="IRM54" s="197"/>
      <c r="IRN54" s="197"/>
      <c r="IRO54" s="197"/>
      <c r="IRP54" s="197"/>
      <c r="IRQ54" s="197"/>
      <c r="IRR54" s="197"/>
      <c r="IRS54" s="197"/>
      <c r="IRT54" s="197"/>
      <c r="IRU54" s="197"/>
      <c r="IRV54" s="197"/>
      <c r="IRW54" s="197"/>
      <c r="IRX54" s="197"/>
      <c r="IRY54" s="197"/>
      <c r="IRZ54" s="197"/>
      <c r="ISA54" s="197"/>
      <c r="ISB54" s="197"/>
      <c r="ISC54" s="197"/>
      <c r="ISD54" s="197"/>
      <c r="ISE54" s="197"/>
      <c r="ISF54" s="197"/>
      <c r="ISG54" s="197"/>
      <c r="ISH54" s="197"/>
      <c r="ISI54" s="197"/>
      <c r="ISJ54" s="197"/>
      <c r="ISK54" s="197"/>
      <c r="ISL54" s="197"/>
      <c r="ISM54" s="197"/>
      <c r="ISN54" s="197"/>
      <c r="ISO54" s="197"/>
      <c r="ISP54" s="197"/>
      <c r="ISQ54" s="197"/>
      <c r="ISR54" s="197"/>
      <c r="ISS54" s="197"/>
      <c r="IST54" s="197"/>
      <c r="ISU54" s="197"/>
      <c r="ISV54" s="197"/>
      <c r="ISW54" s="197"/>
      <c r="ISX54" s="197"/>
      <c r="ISY54" s="197"/>
      <c r="ISZ54" s="197"/>
      <c r="ITA54" s="197"/>
      <c r="ITB54" s="197"/>
      <c r="ITC54" s="197"/>
      <c r="ITD54" s="197"/>
      <c r="ITE54" s="197"/>
      <c r="ITF54" s="197"/>
      <c r="ITG54" s="197"/>
      <c r="ITH54" s="197"/>
      <c r="ITI54" s="197"/>
      <c r="ITJ54" s="197"/>
      <c r="ITK54" s="197"/>
      <c r="ITL54" s="197"/>
      <c r="ITM54" s="197"/>
      <c r="ITN54" s="197"/>
      <c r="ITO54" s="197"/>
      <c r="ITP54" s="197"/>
      <c r="ITQ54" s="197"/>
      <c r="ITR54" s="197"/>
      <c r="ITS54" s="197"/>
      <c r="ITT54" s="197"/>
      <c r="ITU54" s="197"/>
      <c r="ITV54" s="197"/>
      <c r="ITW54" s="197"/>
      <c r="ITX54" s="197"/>
      <c r="ITY54" s="197"/>
      <c r="ITZ54" s="197"/>
      <c r="IUA54" s="197"/>
      <c r="IUB54" s="197"/>
      <c r="IUC54" s="197"/>
      <c r="IUD54" s="197"/>
      <c r="IUE54" s="197"/>
      <c r="IUF54" s="197"/>
      <c r="IUG54" s="197"/>
      <c r="IUH54" s="197"/>
      <c r="IUI54" s="197"/>
      <c r="IUJ54" s="197"/>
      <c r="IUK54" s="197"/>
      <c r="IUL54" s="197"/>
      <c r="IUM54" s="197"/>
      <c r="IUN54" s="197"/>
      <c r="IUO54" s="197"/>
      <c r="IUP54" s="197"/>
      <c r="IUQ54" s="197"/>
      <c r="IUR54" s="197"/>
      <c r="IUS54" s="197"/>
      <c r="IUT54" s="197"/>
      <c r="IUU54" s="197"/>
      <c r="IUV54" s="197"/>
      <c r="IUW54" s="197"/>
      <c r="IUX54" s="197"/>
      <c r="IUY54" s="197"/>
      <c r="IUZ54" s="197"/>
      <c r="IVA54" s="197"/>
      <c r="IVB54" s="197"/>
      <c r="IVC54" s="197"/>
      <c r="IVD54" s="197"/>
      <c r="IVE54" s="197"/>
      <c r="IVF54" s="197"/>
      <c r="IVG54" s="197"/>
      <c r="IVH54" s="197"/>
      <c r="IVI54" s="197"/>
      <c r="IVJ54" s="197"/>
      <c r="IVK54" s="197"/>
      <c r="IVL54" s="197"/>
      <c r="IVM54" s="197"/>
      <c r="IVN54" s="197"/>
      <c r="IVO54" s="197"/>
      <c r="IVP54" s="197"/>
      <c r="IVQ54" s="197"/>
      <c r="IVR54" s="197"/>
      <c r="IVS54" s="197"/>
      <c r="IVT54" s="197"/>
      <c r="IVU54" s="197"/>
      <c r="IVV54" s="197"/>
      <c r="IVW54" s="197"/>
      <c r="IVX54" s="197"/>
      <c r="IVY54" s="197"/>
      <c r="IVZ54" s="197"/>
      <c r="IWA54" s="197"/>
      <c r="IWB54" s="197"/>
      <c r="IWC54" s="197"/>
      <c r="IWD54" s="197"/>
      <c r="IWE54" s="197"/>
      <c r="IWF54" s="197"/>
      <c r="IWG54" s="197"/>
      <c r="IWH54" s="197"/>
      <c r="IWI54" s="197"/>
      <c r="IWJ54" s="197"/>
      <c r="IWK54" s="197"/>
      <c r="IWL54" s="197"/>
      <c r="IWM54" s="197"/>
      <c r="IWN54" s="197"/>
      <c r="IWO54" s="197"/>
      <c r="IWP54" s="197"/>
      <c r="IWQ54" s="197"/>
      <c r="IWR54" s="197"/>
      <c r="IWS54" s="197"/>
      <c r="IWT54" s="197"/>
      <c r="IWU54" s="197"/>
      <c r="IWV54" s="197"/>
      <c r="IWW54" s="197"/>
      <c r="IWX54" s="197"/>
      <c r="IWY54" s="197"/>
      <c r="IWZ54" s="197"/>
      <c r="IXA54" s="197"/>
      <c r="IXB54" s="197"/>
      <c r="IXC54" s="197"/>
      <c r="IXD54" s="197"/>
      <c r="IXE54" s="197"/>
      <c r="IXF54" s="197"/>
      <c r="IXG54" s="197"/>
      <c r="IXH54" s="197"/>
      <c r="IXI54" s="197"/>
      <c r="IXJ54" s="197"/>
      <c r="IXK54" s="197"/>
      <c r="IXL54" s="197"/>
      <c r="IXM54" s="197"/>
      <c r="IXN54" s="197"/>
      <c r="IXO54" s="197"/>
      <c r="IXP54" s="197"/>
      <c r="IXQ54" s="197"/>
      <c r="IXR54" s="197"/>
      <c r="IXS54" s="197"/>
      <c r="IXT54" s="197"/>
      <c r="IXU54" s="197"/>
      <c r="IXV54" s="197"/>
      <c r="IXW54" s="197"/>
      <c r="IXX54" s="197"/>
      <c r="IXY54" s="197"/>
      <c r="IXZ54" s="197"/>
      <c r="IYA54" s="197"/>
      <c r="IYB54" s="197"/>
      <c r="IYC54" s="197"/>
      <c r="IYD54" s="197"/>
      <c r="IYE54" s="197"/>
      <c r="IYF54" s="197"/>
      <c r="IYG54" s="197"/>
      <c r="IYH54" s="197"/>
      <c r="IYI54" s="197"/>
      <c r="IYJ54" s="197"/>
      <c r="IYK54" s="197"/>
      <c r="IYL54" s="197"/>
      <c r="IYM54" s="197"/>
      <c r="IYN54" s="197"/>
      <c r="IYO54" s="197"/>
      <c r="IYP54" s="197"/>
      <c r="IYQ54" s="197"/>
      <c r="IYR54" s="197"/>
      <c r="IYS54" s="197"/>
      <c r="IYT54" s="197"/>
      <c r="IYU54" s="197"/>
      <c r="IYV54" s="197"/>
      <c r="IYW54" s="197"/>
      <c r="IYX54" s="197"/>
      <c r="IYY54" s="197"/>
      <c r="IYZ54" s="197"/>
      <c r="IZA54" s="197"/>
      <c r="IZB54" s="197"/>
      <c r="IZC54" s="197"/>
      <c r="IZD54" s="197"/>
      <c r="IZE54" s="197"/>
      <c r="IZF54" s="197"/>
      <c r="IZG54" s="197"/>
      <c r="IZH54" s="197"/>
      <c r="IZI54" s="197"/>
      <c r="IZJ54" s="197"/>
      <c r="IZK54" s="197"/>
      <c r="IZL54" s="197"/>
      <c r="IZM54" s="197"/>
      <c r="IZN54" s="197"/>
      <c r="IZO54" s="197"/>
      <c r="IZP54" s="197"/>
      <c r="IZQ54" s="197"/>
      <c r="IZR54" s="197"/>
      <c r="IZS54" s="197"/>
      <c r="IZT54" s="197"/>
      <c r="IZU54" s="197"/>
      <c r="IZV54" s="197"/>
      <c r="IZW54" s="197"/>
      <c r="IZX54" s="197"/>
      <c r="IZY54" s="197"/>
      <c r="IZZ54" s="197"/>
      <c r="JAA54" s="197"/>
      <c r="JAB54" s="197"/>
      <c r="JAC54" s="197"/>
      <c r="JAD54" s="197"/>
      <c r="JAE54" s="197"/>
      <c r="JAF54" s="197"/>
      <c r="JAG54" s="197"/>
      <c r="JAH54" s="197"/>
      <c r="JAI54" s="197"/>
      <c r="JAJ54" s="197"/>
      <c r="JAK54" s="197"/>
      <c r="JAL54" s="197"/>
      <c r="JAM54" s="197"/>
      <c r="JAN54" s="197"/>
      <c r="JAO54" s="197"/>
      <c r="JAP54" s="197"/>
      <c r="JAQ54" s="197"/>
      <c r="JAR54" s="197"/>
      <c r="JAS54" s="197"/>
      <c r="JAT54" s="197"/>
      <c r="JAU54" s="197"/>
      <c r="JAV54" s="197"/>
      <c r="JAW54" s="197"/>
      <c r="JAX54" s="197"/>
      <c r="JAY54" s="197"/>
      <c r="JAZ54" s="197"/>
      <c r="JBA54" s="197"/>
      <c r="JBB54" s="197"/>
      <c r="JBC54" s="197"/>
      <c r="JBD54" s="197"/>
      <c r="JBE54" s="197"/>
      <c r="JBF54" s="197"/>
      <c r="JBG54" s="197"/>
      <c r="JBH54" s="197"/>
      <c r="JBI54" s="197"/>
      <c r="JBJ54" s="197"/>
      <c r="JBK54" s="197"/>
      <c r="JBL54" s="197"/>
      <c r="JBM54" s="197"/>
      <c r="JBN54" s="197"/>
      <c r="JBO54" s="197"/>
      <c r="JBP54" s="197"/>
      <c r="JBQ54" s="197"/>
      <c r="JBR54" s="197"/>
      <c r="JBS54" s="197"/>
      <c r="JBT54" s="197"/>
      <c r="JBU54" s="197"/>
      <c r="JBV54" s="197"/>
      <c r="JBW54" s="197"/>
      <c r="JBX54" s="197"/>
      <c r="JBY54" s="197"/>
      <c r="JBZ54" s="197"/>
      <c r="JCA54" s="197"/>
      <c r="JCB54" s="197"/>
      <c r="JCC54" s="197"/>
      <c r="JCD54" s="197"/>
      <c r="JCE54" s="197"/>
      <c r="JCF54" s="197"/>
      <c r="JCG54" s="197"/>
      <c r="JCH54" s="197"/>
      <c r="JCI54" s="197"/>
      <c r="JCJ54" s="197"/>
      <c r="JCK54" s="197"/>
      <c r="JCL54" s="197"/>
      <c r="JCM54" s="197"/>
      <c r="JCN54" s="197"/>
      <c r="JCO54" s="197"/>
      <c r="JCP54" s="197"/>
      <c r="JCQ54" s="197"/>
      <c r="JCR54" s="197"/>
      <c r="JCS54" s="197"/>
      <c r="JCT54" s="197"/>
      <c r="JCU54" s="197"/>
      <c r="JCV54" s="197"/>
      <c r="JCW54" s="197"/>
      <c r="JCX54" s="197"/>
      <c r="JCY54" s="197"/>
      <c r="JCZ54" s="197"/>
      <c r="JDA54" s="197"/>
      <c r="JDB54" s="197"/>
      <c r="JDC54" s="197"/>
      <c r="JDD54" s="197"/>
      <c r="JDE54" s="197"/>
      <c r="JDF54" s="197"/>
      <c r="JDG54" s="197"/>
      <c r="JDH54" s="197"/>
      <c r="JDI54" s="197"/>
      <c r="JDJ54" s="197"/>
      <c r="JDK54" s="197"/>
      <c r="JDL54" s="197"/>
      <c r="JDM54" s="197"/>
      <c r="JDN54" s="197"/>
      <c r="JDO54" s="197"/>
      <c r="JDP54" s="197"/>
      <c r="JDQ54" s="197"/>
      <c r="JDR54" s="197"/>
      <c r="JDS54" s="197"/>
      <c r="JDT54" s="197"/>
      <c r="JDU54" s="197"/>
      <c r="JDV54" s="197"/>
      <c r="JDW54" s="197"/>
      <c r="JDX54" s="197"/>
      <c r="JDY54" s="197"/>
      <c r="JDZ54" s="197"/>
      <c r="JEA54" s="197"/>
      <c r="JEB54" s="197"/>
      <c r="JEC54" s="197"/>
      <c r="JED54" s="197"/>
      <c r="JEE54" s="197"/>
      <c r="JEF54" s="197"/>
      <c r="JEG54" s="197"/>
      <c r="JEH54" s="197"/>
      <c r="JEI54" s="197"/>
      <c r="JEJ54" s="197"/>
      <c r="JEK54" s="197"/>
      <c r="JEL54" s="197"/>
      <c r="JEM54" s="197"/>
      <c r="JEN54" s="197"/>
      <c r="JEO54" s="197"/>
      <c r="JEP54" s="197"/>
      <c r="JEQ54" s="197"/>
      <c r="JER54" s="197"/>
      <c r="JES54" s="197"/>
      <c r="JET54" s="197"/>
      <c r="JEU54" s="197"/>
      <c r="JEV54" s="197"/>
      <c r="JEW54" s="197"/>
      <c r="JEX54" s="197"/>
      <c r="JEY54" s="197"/>
      <c r="JEZ54" s="197"/>
      <c r="JFA54" s="197"/>
      <c r="JFB54" s="197"/>
      <c r="JFC54" s="197"/>
      <c r="JFD54" s="197"/>
      <c r="JFE54" s="197"/>
      <c r="JFF54" s="197"/>
      <c r="JFG54" s="197"/>
      <c r="JFH54" s="197"/>
      <c r="JFI54" s="197"/>
      <c r="JFJ54" s="197"/>
      <c r="JFK54" s="197"/>
      <c r="JFL54" s="197"/>
      <c r="JFM54" s="197"/>
      <c r="JFN54" s="197"/>
      <c r="JFO54" s="197"/>
      <c r="JFP54" s="197"/>
      <c r="JFQ54" s="197"/>
      <c r="JFR54" s="197"/>
      <c r="JFS54" s="197"/>
      <c r="JFT54" s="197"/>
      <c r="JFU54" s="197"/>
      <c r="JFV54" s="197"/>
      <c r="JFW54" s="197"/>
      <c r="JFX54" s="197"/>
      <c r="JFY54" s="197"/>
      <c r="JFZ54" s="197"/>
      <c r="JGA54" s="197"/>
      <c r="JGB54" s="197"/>
      <c r="JGC54" s="197"/>
      <c r="JGD54" s="197"/>
      <c r="JGE54" s="197"/>
      <c r="JGF54" s="197"/>
      <c r="JGG54" s="197"/>
      <c r="JGH54" s="197"/>
      <c r="JGI54" s="197"/>
      <c r="JGJ54" s="197"/>
      <c r="JGK54" s="197"/>
      <c r="JGL54" s="197"/>
      <c r="JGM54" s="197"/>
      <c r="JGN54" s="197"/>
      <c r="JGO54" s="197"/>
      <c r="JGP54" s="197"/>
      <c r="JGQ54" s="197"/>
      <c r="JGR54" s="197"/>
      <c r="JGS54" s="197"/>
      <c r="JGT54" s="197"/>
      <c r="JGU54" s="197"/>
      <c r="JGV54" s="197"/>
      <c r="JGW54" s="197"/>
      <c r="JGX54" s="197"/>
      <c r="JGY54" s="197"/>
      <c r="JGZ54" s="197"/>
      <c r="JHA54" s="197"/>
      <c r="JHB54" s="197"/>
      <c r="JHC54" s="197"/>
      <c r="JHD54" s="197"/>
      <c r="JHE54" s="197"/>
      <c r="JHF54" s="197"/>
      <c r="JHG54" s="197"/>
      <c r="JHH54" s="197"/>
      <c r="JHI54" s="197"/>
      <c r="JHJ54" s="197"/>
      <c r="JHK54" s="197"/>
      <c r="JHL54" s="197"/>
      <c r="JHM54" s="197"/>
      <c r="JHN54" s="197"/>
      <c r="JHO54" s="197"/>
      <c r="JHP54" s="197"/>
      <c r="JHQ54" s="197"/>
      <c r="JHR54" s="197"/>
      <c r="JHS54" s="197"/>
      <c r="JHT54" s="197"/>
      <c r="JHU54" s="197"/>
      <c r="JHV54" s="197"/>
      <c r="JHW54" s="197"/>
      <c r="JHX54" s="197"/>
      <c r="JHY54" s="197"/>
      <c r="JHZ54" s="197"/>
      <c r="JIA54" s="197"/>
      <c r="JIB54" s="197"/>
      <c r="JIC54" s="197"/>
      <c r="JID54" s="197"/>
      <c r="JIE54" s="197"/>
      <c r="JIF54" s="197"/>
      <c r="JIG54" s="197"/>
      <c r="JIH54" s="197"/>
      <c r="JII54" s="197"/>
      <c r="JIJ54" s="197"/>
      <c r="JIK54" s="197"/>
      <c r="JIL54" s="197"/>
      <c r="JIM54" s="197"/>
      <c r="JIN54" s="197"/>
      <c r="JIO54" s="197"/>
      <c r="JIP54" s="197"/>
      <c r="JIQ54" s="197"/>
      <c r="JIR54" s="197"/>
      <c r="JIS54" s="197"/>
      <c r="JIT54" s="197"/>
      <c r="JIU54" s="197"/>
      <c r="JIV54" s="197"/>
      <c r="JIW54" s="197"/>
      <c r="JIX54" s="197"/>
      <c r="JIY54" s="197"/>
      <c r="JIZ54" s="197"/>
      <c r="JJA54" s="197"/>
      <c r="JJB54" s="197"/>
      <c r="JJC54" s="197"/>
      <c r="JJD54" s="197"/>
      <c r="JJE54" s="197"/>
      <c r="JJF54" s="197"/>
      <c r="JJG54" s="197"/>
      <c r="JJH54" s="197"/>
      <c r="JJI54" s="197"/>
      <c r="JJJ54" s="197"/>
      <c r="JJK54" s="197"/>
      <c r="JJL54" s="197"/>
      <c r="JJM54" s="197"/>
      <c r="JJN54" s="197"/>
      <c r="JJO54" s="197"/>
      <c r="JJP54" s="197"/>
      <c r="JJQ54" s="197"/>
      <c r="JJR54" s="197"/>
      <c r="JJS54" s="197"/>
      <c r="JJT54" s="197"/>
      <c r="JJU54" s="197"/>
      <c r="JJV54" s="197"/>
      <c r="JJW54" s="197"/>
      <c r="JJX54" s="197"/>
      <c r="JJY54" s="197"/>
      <c r="JJZ54" s="197"/>
      <c r="JKA54" s="197"/>
      <c r="JKB54" s="197"/>
      <c r="JKC54" s="197"/>
      <c r="JKD54" s="197"/>
      <c r="JKE54" s="197"/>
      <c r="JKF54" s="197"/>
      <c r="JKG54" s="197"/>
      <c r="JKH54" s="197"/>
      <c r="JKI54" s="197"/>
      <c r="JKJ54" s="197"/>
      <c r="JKK54" s="197"/>
      <c r="JKL54" s="197"/>
      <c r="JKM54" s="197"/>
      <c r="JKN54" s="197"/>
      <c r="JKO54" s="197"/>
      <c r="JKP54" s="197"/>
      <c r="JKQ54" s="197"/>
      <c r="JKR54" s="197"/>
      <c r="JKS54" s="197"/>
      <c r="JKT54" s="197"/>
      <c r="JKU54" s="197"/>
      <c r="JKV54" s="197"/>
      <c r="JKW54" s="197"/>
      <c r="JKX54" s="197"/>
      <c r="JKY54" s="197"/>
      <c r="JKZ54" s="197"/>
      <c r="JLA54" s="197"/>
      <c r="JLB54" s="197"/>
      <c r="JLC54" s="197"/>
      <c r="JLD54" s="197"/>
      <c r="JLE54" s="197"/>
      <c r="JLF54" s="197"/>
      <c r="JLG54" s="197"/>
      <c r="JLH54" s="197"/>
      <c r="JLI54" s="197"/>
      <c r="JLJ54" s="197"/>
      <c r="JLK54" s="197"/>
      <c r="JLL54" s="197"/>
      <c r="JLM54" s="197"/>
      <c r="JLN54" s="197"/>
      <c r="JLO54" s="197"/>
      <c r="JLP54" s="197"/>
      <c r="JLQ54" s="197"/>
      <c r="JLR54" s="197"/>
      <c r="JLS54" s="197"/>
      <c r="JLT54" s="197"/>
      <c r="JLU54" s="197"/>
      <c r="JLV54" s="197"/>
      <c r="JLW54" s="197"/>
      <c r="JLX54" s="197"/>
      <c r="JLY54" s="197"/>
      <c r="JLZ54" s="197"/>
      <c r="JMA54" s="197"/>
      <c r="JMB54" s="197"/>
      <c r="JMC54" s="197"/>
      <c r="JMD54" s="197"/>
      <c r="JME54" s="197"/>
      <c r="JMF54" s="197"/>
      <c r="JMG54" s="197"/>
      <c r="JMH54" s="197"/>
      <c r="JMI54" s="197"/>
      <c r="JMJ54" s="197"/>
      <c r="JMK54" s="197"/>
      <c r="JML54" s="197"/>
      <c r="JMM54" s="197"/>
      <c r="JMN54" s="197"/>
      <c r="JMO54" s="197"/>
      <c r="JMP54" s="197"/>
      <c r="JMQ54" s="197"/>
      <c r="JMR54" s="197"/>
      <c r="JMS54" s="197"/>
      <c r="JMT54" s="197"/>
      <c r="JMU54" s="197"/>
      <c r="JMV54" s="197"/>
      <c r="JMW54" s="197"/>
      <c r="JMX54" s="197"/>
      <c r="JMY54" s="197"/>
      <c r="JMZ54" s="197"/>
      <c r="JNA54" s="197"/>
      <c r="JNB54" s="197"/>
      <c r="JNC54" s="197"/>
      <c r="JND54" s="197"/>
      <c r="JNE54" s="197"/>
      <c r="JNF54" s="197"/>
      <c r="JNG54" s="197"/>
      <c r="JNH54" s="197"/>
      <c r="JNI54" s="197"/>
      <c r="JNJ54" s="197"/>
      <c r="JNK54" s="197"/>
      <c r="JNL54" s="197"/>
      <c r="JNM54" s="197"/>
      <c r="JNN54" s="197"/>
      <c r="JNO54" s="197"/>
      <c r="JNP54" s="197"/>
      <c r="JNQ54" s="197"/>
      <c r="JNR54" s="197"/>
      <c r="JNS54" s="197"/>
      <c r="JNT54" s="197"/>
      <c r="JNU54" s="197"/>
      <c r="JNV54" s="197"/>
      <c r="JNW54" s="197"/>
      <c r="JNX54" s="197"/>
      <c r="JNY54" s="197"/>
      <c r="JNZ54" s="197"/>
      <c r="JOA54" s="197"/>
      <c r="JOB54" s="197"/>
      <c r="JOC54" s="197"/>
      <c r="JOD54" s="197"/>
      <c r="JOE54" s="197"/>
      <c r="JOF54" s="197"/>
      <c r="JOG54" s="197"/>
      <c r="JOH54" s="197"/>
      <c r="JOI54" s="197"/>
      <c r="JOJ54" s="197"/>
      <c r="JOK54" s="197"/>
      <c r="JOL54" s="197"/>
      <c r="JOM54" s="197"/>
      <c r="JON54" s="197"/>
      <c r="JOO54" s="197"/>
      <c r="JOP54" s="197"/>
      <c r="JOQ54" s="197"/>
      <c r="JOR54" s="197"/>
      <c r="JOS54" s="197"/>
      <c r="JOT54" s="197"/>
      <c r="JOU54" s="197"/>
      <c r="JOV54" s="197"/>
      <c r="JOW54" s="197"/>
      <c r="JOX54" s="197"/>
      <c r="JOY54" s="197"/>
      <c r="JOZ54" s="197"/>
      <c r="JPA54" s="197"/>
      <c r="JPB54" s="197"/>
      <c r="JPC54" s="197"/>
      <c r="JPD54" s="197"/>
      <c r="JPE54" s="197"/>
      <c r="JPF54" s="197"/>
      <c r="JPG54" s="197"/>
      <c r="JPH54" s="197"/>
      <c r="JPI54" s="197"/>
      <c r="JPJ54" s="197"/>
      <c r="JPK54" s="197"/>
      <c r="JPL54" s="197"/>
      <c r="JPM54" s="197"/>
      <c r="JPN54" s="197"/>
      <c r="JPO54" s="197"/>
      <c r="JPP54" s="197"/>
      <c r="JPQ54" s="197"/>
      <c r="JPR54" s="197"/>
      <c r="JPS54" s="197"/>
      <c r="JPT54" s="197"/>
      <c r="JPU54" s="197"/>
      <c r="JPV54" s="197"/>
      <c r="JPW54" s="197"/>
      <c r="JPX54" s="197"/>
      <c r="JPY54" s="197"/>
      <c r="JPZ54" s="197"/>
      <c r="JQA54" s="197"/>
      <c r="JQB54" s="197"/>
      <c r="JQC54" s="197"/>
      <c r="JQD54" s="197"/>
      <c r="JQE54" s="197"/>
      <c r="JQF54" s="197"/>
      <c r="JQG54" s="197"/>
      <c r="JQH54" s="197"/>
      <c r="JQI54" s="197"/>
      <c r="JQJ54" s="197"/>
      <c r="JQK54" s="197"/>
      <c r="JQL54" s="197"/>
      <c r="JQM54" s="197"/>
      <c r="JQN54" s="197"/>
      <c r="JQO54" s="197"/>
      <c r="JQP54" s="197"/>
      <c r="JQQ54" s="197"/>
      <c r="JQR54" s="197"/>
      <c r="JQS54" s="197"/>
      <c r="JQT54" s="197"/>
      <c r="JQU54" s="197"/>
      <c r="JQV54" s="197"/>
      <c r="JQW54" s="197"/>
      <c r="JQX54" s="197"/>
      <c r="JQY54" s="197"/>
      <c r="JQZ54" s="197"/>
      <c r="JRA54" s="197"/>
      <c r="JRB54" s="197"/>
      <c r="JRC54" s="197"/>
      <c r="JRD54" s="197"/>
      <c r="JRE54" s="197"/>
      <c r="JRF54" s="197"/>
      <c r="JRG54" s="197"/>
      <c r="JRH54" s="197"/>
      <c r="JRI54" s="197"/>
      <c r="JRJ54" s="197"/>
      <c r="JRK54" s="197"/>
      <c r="JRL54" s="197"/>
      <c r="JRM54" s="197"/>
      <c r="JRN54" s="197"/>
      <c r="JRO54" s="197"/>
      <c r="JRP54" s="197"/>
      <c r="JRQ54" s="197"/>
      <c r="JRR54" s="197"/>
      <c r="JRS54" s="197"/>
      <c r="JRT54" s="197"/>
      <c r="JRU54" s="197"/>
      <c r="JRV54" s="197"/>
      <c r="JRW54" s="197"/>
      <c r="JRX54" s="197"/>
      <c r="JRY54" s="197"/>
      <c r="JRZ54" s="197"/>
      <c r="JSA54" s="197"/>
      <c r="JSB54" s="197"/>
      <c r="JSC54" s="197"/>
      <c r="JSD54" s="197"/>
      <c r="JSE54" s="197"/>
      <c r="JSF54" s="197"/>
      <c r="JSG54" s="197"/>
      <c r="JSH54" s="197"/>
      <c r="JSI54" s="197"/>
      <c r="JSJ54" s="197"/>
      <c r="JSK54" s="197"/>
      <c r="JSL54" s="197"/>
      <c r="JSM54" s="197"/>
      <c r="JSN54" s="197"/>
      <c r="JSO54" s="197"/>
      <c r="JSP54" s="197"/>
      <c r="JSQ54" s="197"/>
      <c r="JSR54" s="197"/>
      <c r="JSS54" s="197"/>
      <c r="JST54" s="197"/>
      <c r="JSU54" s="197"/>
      <c r="JSV54" s="197"/>
      <c r="JSW54" s="197"/>
      <c r="JSX54" s="197"/>
      <c r="JSY54" s="197"/>
      <c r="JSZ54" s="197"/>
      <c r="JTA54" s="197"/>
      <c r="JTB54" s="197"/>
      <c r="JTC54" s="197"/>
      <c r="JTD54" s="197"/>
      <c r="JTE54" s="197"/>
      <c r="JTF54" s="197"/>
      <c r="JTG54" s="197"/>
      <c r="JTH54" s="197"/>
      <c r="JTI54" s="197"/>
      <c r="JTJ54" s="197"/>
      <c r="JTK54" s="197"/>
      <c r="JTL54" s="197"/>
      <c r="JTM54" s="197"/>
      <c r="JTN54" s="197"/>
      <c r="JTO54" s="197"/>
      <c r="JTP54" s="197"/>
      <c r="JTQ54" s="197"/>
      <c r="JTR54" s="197"/>
      <c r="JTS54" s="197"/>
      <c r="JTT54" s="197"/>
      <c r="JTU54" s="197"/>
      <c r="JTV54" s="197"/>
      <c r="JTW54" s="197"/>
      <c r="JTX54" s="197"/>
      <c r="JTY54" s="197"/>
      <c r="JTZ54" s="197"/>
      <c r="JUA54" s="197"/>
      <c r="JUB54" s="197"/>
      <c r="JUC54" s="197"/>
      <c r="JUD54" s="197"/>
      <c r="JUE54" s="197"/>
      <c r="JUF54" s="197"/>
      <c r="JUG54" s="197"/>
      <c r="JUH54" s="197"/>
      <c r="JUI54" s="197"/>
      <c r="JUJ54" s="197"/>
      <c r="JUK54" s="197"/>
      <c r="JUL54" s="197"/>
      <c r="JUM54" s="197"/>
      <c r="JUN54" s="197"/>
      <c r="JUO54" s="197"/>
      <c r="JUP54" s="197"/>
      <c r="JUQ54" s="197"/>
      <c r="JUR54" s="197"/>
      <c r="JUS54" s="197"/>
      <c r="JUT54" s="197"/>
      <c r="JUU54" s="197"/>
      <c r="JUV54" s="197"/>
      <c r="JUW54" s="197"/>
      <c r="JUX54" s="197"/>
      <c r="JUY54" s="197"/>
      <c r="JUZ54" s="197"/>
      <c r="JVA54" s="197"/>
      <c r="JVB54" s="197"/>
      <c r="JVC54" s="197"/>
      <c r="JVD54" s="197"/>
      <c r="JVE54" s="197"/>
      <c r="JVF54" s="197"/>
      <c r="JVG54" s="197"/>
      <c r="JVH54" s="197"/>
      <c r="JVI54" s="197"/>
      <c r="JVJ54" s="197"/>
      <c r="JVK54" s="197"/>
      <c r="JVL54" s="197"/>
      <c r="JVM54" s="197"/>
      <c r="JVN54" s="197"/>
      <c r="JVO54" s="197"/>
      <c r="JVP54" s="197"/>
      <c r="JVQ54" s="197"/>
      <c r="JVR54" s="197"/>
      <c r="JVS54" s="197"/>
      <c r="JVT54" s="197"/>
      <c r="JVU54" s="197"/>
      <c r="JVV54" s="197"/>
      <c r="JVW54" s="197"/>
      <c r="JVX54" s="197"/>
      <c r="JVY54" s="197"/>
      <c r="JVZ54" s="197"/>
      <c r="JWA54" s="197"/>
      <c r="JWB54" s="197"/>
      <c r="JWC54" s="197"/>
      <c r="JWD54" s="197"/>
      <c r="JWE54" s="197"/>
      <c r="JWF54" s="197"/>
      <c r="JWG54" s="197"/>
      <c r="JWH54" s="197"/>
      <c r="JWI54" s="197"/>
      <c r="JWJ54" s="197"/>
      <c r="JWK54" s="197"/>
      <c r="JWL54" s="197"/>
      <c r="JWM54" s="197"/>
      <c r="JWN54" s="197"/>
      <c r="JWO54" s="197"/>
      <c r="JWP54" s="197"/>
      <c r="JWQ54" s="197"/>
      <c r="JWR54" s="197"/>
      <c r="JWS54" s="197"/>
      <c r="JWT54" s="197"/>
      <c r="JWU54" s="197"/>
      <c r="JWV54" s="197"/>
      <c r="JWW54" s="197"/>
      <c r="JWX54" s="197"/>
      <c r="JWY54" s="197"/>
      <c r="JWZ54" s="197"/>
      <c r="JXA54" s="197"/>
      <c r="JXB54" s="197"/>
      <c r="JXC54" s="197"/>
      <c r="JXD54" s="197"/>
      <c r="JXE54" s="197"/>
      <c r="JXF54" s="197"/>
      <c r="JXG54" s="197"/>
      <c r="JXH54" s="197"/>
      <c r="JXI54" s="197"/>
      <c r="JXJ54" s="197"/>
      <c r="JXK54" s="197"/>
      <c r="JXL54" s="197"/>
      <c r="JXM54" s="197"/>
      <c r="JXN54" s="197"/>
      <c r="JXO54" s="197"/>
      <c r="JXP54" s="197"/>
      <c r="JXQ54" s="197"/>
      <c r="JXR54" s="197"/>
      <c r="JXS54" s="197"/>
      <c r="JXT54" s="197"/>
      <c r="JXU54" s="197"/>
      <c r="JXV54" s="197"/>
      <c r="JXW54" s="197"/>
      <c r="JXX54" s="197"/>
      <c r="JXY54" s="197"/>
      <c r="JXZ54" s="197"/>
      <c r="JYA54" s="197"/>
      <c r="JYB54" s="197"/>
      <c r="JYC54" s="197"/>
      <c r="JYD54" s="197"/>
      <c r="JYE54" s="197"/>
      <c r="JYF54" s="197"/>
      <c r="JYG54" s="197"/>
      <c r="JYH54" s="197"/>
      <c r="JYI54" s="197"/>
      <c r="JYJ54" s="197"/>
      <c r="JYK54" s="197"/>
      <c r="JYL54" s="197"/>
      <c r="JYM54" s="197"/>
      <c r="JYN54" s="197"/>
      <c r="JYO54" s="197"/>
      <c r="JYP54" s="197"/>
      <c r="JYQ54" s="197"/>
      <c r="JYR54" s="197"/>
      <c r="JYS54" s="197"/>
      <c r="JYT54" s="197"/>
      <c r="JYU54" s="197"/>
      <c r="JYV54" s="197"/>
      <c r="JYW54" s="197"/>
      <c r="JYX54" s="197"/>
      <c r="JYY54" s="197"/>
      <c r="JYZ54" s="197"/>
      <c r="JZA54" s="197"/>
      <c r="JZB54" s="197"/>
      <c r="JZC54" s="197"/>
      <c r="JZD54" s="197"/>
      <c r="JZE54" s="197"/>
      <c r="JZF54" s="197"/>
      <c r="JZG54" s="197"/>
      <c r="JZH54" s="197"/>
      <c r="JZI54" s="197"/>
      <c r="JZJ54" s="197"/>
      <c r="JZK54" s="197"/>
      <c r="JZL54" s="197"/>
      <c r="JZM54" s="197"/>
      <c r="JZN54" s="197"/>
      <c r="JZO54" s="197"/>
      <c r="JZP54" s="197"/>
      <c r="JZQ54" s="197"/>
      <c r="JZR54" s="197"/>
      <c r="JZS54" s="197"/>
      <c r="JZT54" s="197"/>
      <c r="JZU54" s="197"/>
      <c r="JZV54" s="197"/>
      <c r="JZW54" s="197"/>
      <c r="JZX54" s="197"/>
      <c r="JZY54" s="197"/>
      <c r="JZZ54" s="197"/>
      <c r="KAA54" s="197"/>
      <c r="KAB54" s="197"/>
      <c r="KAC54" s="197"/>
      <c r="KAD54" s="197"/>
      <c r="KAE54" s="197"/>
      <c r="KAF54" s="197"/>
      <c r="KAG54" s="197"/>
      <c r="KAH54" s="197"/>
      <c r="KAI54" s="197"/>
      <c r="KAJ54" s="197"/>
      <c r="KAK54" s="197"/>
      <c r="KAL54" s="197"/>
      <c r="KAM54" s="197"/>
      <c r="KAN54" s="197"/>
      <c r="KAO54" s="197"/>
      <c r="KAP54" s="197"/>
      <c r="KAQ54" s="197"/>
      <c r="KAR54" s="197"/>
      <c r="KAS54" s="197"/>
      <c r="KAT54" s="197"/>
      <c r="KAU54" s="197"/>
      <c r="KAV54" s="197"/>
      <c r="KAW54" s="197"/>
      <c r="KAX54" s="197"/>
      <c r="KAY54" s="197"/>
      <c r="KAZ54" s="197"/>
      <c r="KBA54" s="197"/>
      <c r="KBB54" s="197"/>
      <c r="KBC54" s="197"/>
      <c r="KBD54" s="197"/>
      <c r="KBE54" s="197"/>
      <c r="KBF54" s="197"/>
      <c r="KBG54" s="197"/>
      <c r="KBH54" s="197"/>
      <c r="KBI54" s="197"/>
      <c r="KBJ54" s="197"/>
      <c r="KBK54" s="197"/>
      <c r="KBL54" s="197"/>
      <c r="KBM54" s="197"/>
      <c r="KBN54" s="197"/>
      <c r="KBO54" s="197"/>
      <c r="KBP54" s="197"/>
      <c r="KBQ54" s="197"/>
      <c r="KBR54" s="197"/>
      <c r="KBS54" s="197"/>
      <c r="KBT54" s="197"/>
      <c r="KBU54" s="197"/>
      <c r="KBV54" s="197"/>
      <c r="KBW54" s="197"/>
      <c r="KBX54" s="197"/>
      <c r="KBY54" s="197"/>
      <c r="KBZ54" s="197"/>
      <c r="KCA54" s="197"/>
      <c r="KCB54" s="197"/>
      <c r="KCC54" s="197"/>
      <c r="KCD54" s="197"/>
      <c r="KCE54" s="197"/>
      <c r="KCF54" s="197"/>
      <c r="KCG54" s="197"/>
      <c r="KCH54" s="197"/>
      <c r="KCI54" s="197"/>
      <c r="KCJ54" s="197"/>
      <c r="KCK54" s="197"/>
      <c r="KCL54" s="197"/>
      <c r="KCM54" s="197"/>
      <c r="KCN54" s="197"/>
      <c r="KCO54" s="197"/>
      <c r="KCP54" s="197"/>
      <c r="KCQ54" s="197"/>
      <c r="KCR54" s="197"/>
      <c r="KCS54" s="197"/>
      <c r="KCT54" s="197"/>
      <c r="KCU54" s="197"/>
      <c r="KCV54" s="197"/>
      <c r="KCW54" s="197"/>
      <c r="KCX54" s="197"/>
      <c r="KCY54" s="197"/>
      <c r="KCZ54" s="197"/>
      <c r="KDA54" s="197"/>
      <c r="KDB54" s="197"/>
      <c r="KDC54" s="197"/>
      <c r="KDD54" s="197"/>
      <c r="KDE54" s="197"/>
      <c r="KDF54" s="197"/>
      <c r="KDG54" s="197"/>
      <c r="KDH54" s="197"/>
      <c r="KDI54" s="197"/>
      <c r="KDJ54" s="197"/>
      <c r="KDK54" s="197"/>
      <c r="KDL54" s="197"/>
      <c r="KDM54" s="197"/>
      <c r="KDN54" s="197"/>
      <c r="KDO54" s="197"/>
      <c r="KDP54" s="197"/>
      <c r="KDQ54" s="197"/>
      <c r="KDR54" s="197"/>
      <c r="KDS54" s="197"/>
      <c r="KDT54" s="197"/>
      <c r="KDU54" s="197"/>
      <c r="KDV54" s="197"/>
      <c r="KDW54" s="197"/>
      <c r="KDX54" s="197"/>
      <c r="KDY54" s="197"/>
      <c r="KDZ54" s="197"/>
      <c r="KEA54" s="197"/>
      <c r="KEB54" s="197"/>
      <c r="KEC54" s="197"/>
      <c r="KED54" s="197"/>
      <c r="KEE54" s="197"/>
      <c r="KEF54" s="197"/>
      <c r="KEG54" s="197"/>
      <c r="KEH54" s="197"/>
      <c r="KEI54" s="197"/>
      <c r="KEJ54" s="197"/>
      <c r="KEK54" s="197"/>
      <c r="KEL54" s="197"/>
      <c r="KEM54" s="197"/>
      <c r="KEN54" s="197"/>
      <c r="KEO54" s="197"/>
      <c r="KEP54" s="197"/>
      <c r="KEQ54" s="197"/>
      <c r="KER54" s="197"/>
      <c r="KES54" s="197"/>
      <c r="KET54" s="197"/>
      <c r="KEU54" s="197"/>
      <c r="KEV54" s="197"/>
      <c r="KEW54" s="197"/>
      <c r="KEX54" s="197"/>
      <c r="KEY54" s="197"/>
      <c r="KEZ54" s="197"/>
      <c r="KFA54" s="197"/>
      <c r="KFB54" s="197"/>
      <c r="KFC54" s="197"/>
      <c r="KFD54" s="197"/>
      <c r="KFE54" s="197"/>
      <c r="KFF54" s="197"/>
      <c r="KFG54" s="197"/>
      <c r="KFH54" s="197"/>
      <c r="KFI54" s="197"/>
      <c r="KFJ54" s="197"/>
      <c r="KFK54" s="197"/>
      <c r="KFL54" s="197"/>
      <c r="KFM54" s="197"/>
      <c r="KFN54" s="197"/>
      <c r="KFO54" s="197"/>
      <c r="KFP54" s="197"/>
      <c r="KFQ54" s="197"/>
      <c r="KFR54" s="197"/>
      <c r="KFS54" s="197"/>
      <c r="KFT54" s="197"/>
      <c r="KFU54" s="197"/>
      <c r="KFV54" s="197"/>
      <c r="KFW54" s="197"/>
      <c r="KFX54" s="197"/>
      <c r="KFY54" s="197"/>
      <c r="KFZ54" s="197"/>
      <c r="KGA54" s="197"/>
      <c r="KGB54" s="197"/>
      <c r="KGC54" s="197"/>
      <c r="KGD54" s="197"/>
      <c r="KGE54" s="197"/>
      <c r="KGF54" s="197"/>
      <c r="KGG54" s="197"/>
      <c r="KGH54" s="197"/>
      <c r="KGI54" s="197"/>
      <c r="KGJ54" s="197"/>
      <c r="KGK54" s="197"/>
      <c r="KGL54" s="197"/>
      <c r="KGM54" s="197"/>
      <c r="KGN54" s="197"/>
      <c r="KGO54" s="197"/>
      <c r="KGP54" s="197"/>
      <c r="KGQ54" s="197"/>
      <c r="KGR54" s="197"/>
      <c r="KGS54" s="197"/>
      <c r="KGT54" s="197"/>
      <c r="KGU54" s="197"/>
      <c r="KGV54" s="197"/>
      <c r="KGW54" s="197"/>
      <c r="KGX54" s="197"/>
      <c r="KGY54" s="197"/>
      <c r="KGZ54" s="197"/>
      <c r="KHA54" s="197"/>
      <c r="KHB54" s="197"/>
      <c r="KHC54" s="197"/>
      <c r="KHD54" s="197"/>
      <c r="KHE54" s="197"/>
      <c r="KHF54" s="197"/>
      <c r="KHG54" s="197"/>
      <c r="KHH54" s="197"/>
      <c r="KHI54" s="197"/>
      <c r="KHJ54" s="197"/>
      <c r="KHK54" s="197"/>
      <c r="KHL54" s="197"/>
      <c r="KHM54" s="197"/>
      <c r="KHN54" s="197"/>
      <c r="KHO54" s="197"/>
      <c r="KHP54" s="197"/>
      <c r="KHQ54" s="197"/>
      <c r="KHR54" s="197"/>
      <c r="KHS54" s="197"/>
      <c r="KHT54" s="197"/>
      <c r="KHU54" s="197"/>
      <c r="KHV54" s="197"/>
      <c r="KHW54" s="197"/>
      <c r="KHX54" s="197"/>
      <c r="KHY54" s="197"/>
      <c r="KHZ54" s="197"/>
      <c r="KIA54" s="197"/>
      <c r="KIB54" s="197"/>
      <c r="KIC54" s="197"/>
      <c r="KID54" s="197"/>
      <c r="KIE54" s="197"/>
      <c r="KIF54" s="197"/>
      <c r="KIG54" s="197"/>
      <c r="KIH54" s="197"/>
      <c r="KII54" s="197"/>
      <c r="KIJ54" s="197"/>
      <c r="KIK54" s="197"/>
      <c r="KIL54" s="197"/>
      <c r="KIM54" s="197"/>
      <c r="KIN54" s="197"/>
      <c r="KIO54" s="197"/>
      <c r="KIP54" s="197"/>
      <c r="KIQ54" s="197"/>
      <c r="KIR54" s="197"/>
      <c r="KIS54" s="197"/>
      <c r="KIT54" s="197"/>
      <c r="KIU54" s="197"/>
      <c r="KIV54" s="197"/>
      <c r="KIW54" s="197"/>
      <c r="KIX54" s="197"/>
      <c r="KIY54" s="197"/>
      <c r="KIZ54" s="197"/>
      <c r="KJA54" s="197"/>
      <c r="KJB54" s="197"/>
      <c r="KJC54" s="197"/>
      <c r="KJD54" s="197"/>
      <c r="KJE54" s="197"/>
      <c r="KJF54" s="197"/>
      <c r="KJG54" s="197"/>
      <c r="KJH54" s="197"/>
      <c r="KJI54" s="197"/>
      <c r="KJJ54" s="197"/>
      <c r="KJK54" s="197"/>
      <c r="KJL54" s="197"/>
      <c r="KJM54" s="197"/>
      <c r="KJN54" s="197"/>
      <c r="KJO54" s="197"/>
      <c r="KJP54" s="197"/>
      <c r="KJQ54" s="197"/>
      <c r="KJR54" s="197"/>
      <c r="KJS54" s="197"/>
      <c r="KJT54" s="197"/>
      <c r="KJU54" s="197"/>
      <c r="KJV54" s="197"/>
      <c r="KJW54" s="197"/>
      <c r="KJX54" s="197"/>
      <c r="KJY54" s="197"/>
      <c r="KJZ54" s="197"/>
      <c r="KKA54" s="197"/>
      <c r="KKB54" s="197"/>
      <c r="KKC54" s="197"/>
      <c r="KKD54" s="197"/>
      <c r="KKE54" s="197"/>
      <c r="KKF54" s="197"/>
      <c r="KKG54" s="197"/>
      <c r="KKH54" s="197"/>
      <c r="KKI54" s="197"/>
      <c r="KKJ54" s="197"/>
      <c r="KKK54" s="197"/>
      <c r="KKL54" s="197"/>
      <c r="KKM54" s="197"/>
      <c r="KKN54" s="197"/>
      <c r="KKO54" s="197"/>
      <c r="KKP54" s="197"/>
      <c r="KKQ54" s="197"/>
      <c r="KKR54" s="197"/>
      <c r="KKS54" s="197"/>
      <c r="KKT54" s="197"/>
      <c r="KKU54" s="197"/>
      <c r="KKV54" s="197"/>
      <c r="KKW54" s="197"/>
      <c r="KKX54" s="197"/>
      <c r="KKY54" s="197"/>
      <c r="KKZ54" s="197"/>
      <c r="KLA54" s="197"/>
      <c r="KLB54" s="197"/>
      <c r="KLC54" s="197"/>
      <c r="KLD54" s="197"/>
      <c r="KLE54" s="197"/>
      <c r="KLF54" s="197"/>
      <c r="KLG54" s="197"/>
      <c r="KLH54" s="197"/>
      <c r="KLI54" s="197"/>
      <c r="KLJ54" s="197"/>
      <c r="KLK54" s="197"/>
      <c r="KLL54" s="197"/>
      <c r="KLM54" s="197"/>
      <c r="KLN54" s="197"/>
      <c r="KLO54" s="197"/>
      <c r="KLP54" s="197"/>
      <c r="KLQ54" s="197"/>
      <c r="KLR54" s="197"/>
      <c r="KLS54" s="197"/>
      <c r="KLT54" s="197"/>
      <c r="KLU54" s="197"/>
      <c r="KLV54" s="197"/>
      <c r="KLW54" s="197"/>
      <c r="KLX54" s="197"/>
      <c r="KLY54" s="197"/>
      <c r="KLZ54" s="197"/>
      <c r="KMA54" s="197"/>
      <c r="KMB54" s="197"/>
      <c r="KMC54" s="197"/>
      <c r="KMD54" s="197"/>
      <c r="KME54" s="197"/>
      <c r="KMF54" s="197"/>
      <c r="KMG54" s="197"/>
      <c r="KMH54" s="197"/>
      <c r="KMI54" s="197"/>
      <c r="KMJ54" s="197"/>
      <c r="KMK54" s="197"/>
      <c r="KML54" s="197"/>
      <c r="KMM54" s="197"/>
      <c r="KMN54" s="197"/>
      <c r="KMO54" s="197"/>
      <c r="KMP54" s="197"/>
      <c r="KMQ54" s="197"/>
      <c r="KMR54" s="197"/>
      <c r="KMS54" s="197"/>
      <c r="KMT54" s="197"/>
      <c r="KMU54" s="197"/>
      <c r="KMV54" s="197"/>
      <c r="KMW54" s="197"/>
      <c r="KMX54" s="197"/>
      <c r="KMY54" s="197"/>
      <c r="KMZ54" s="197"/>
      <c r="KNA54" s="197"/>
      <c r="KNB54" s="197"/>
      <c r="KNC54" s="197"/>
      <c r="KND54" s="197"/>
      <c r="KNE54" s="197"/>
      <c r="KNF54" s="197"/>
      <c r="KNG54" s="197"/>
      <c r="KNH54" s="197"/>
      <c r="KNI54" s="197"/>
      <c r="KNJ54" s="197"/>
      <c r="KNK54" s="197"/>
      <c r="KNL54" s="197"/>
      <c r="KNM54" s="197"/>
      <c r="KNN54" s="197"/>
      <c r="KNO54" s="197"/>
      <c r="KNP54" s="197"/>
      <c r="KNQ54" s="197"/>
      <c r="KNR54" s="197"/>
      <c r="KNS54" s="197"/>
      <c r="KNT54" s="197"/>
      <c r="KNU54" s="197"/>
      <c r="KNV54" s="197"/>
      <c r="KNW54" s="197"/>
      <c r="KNX54" s="197"/>
      <c r="KNY54" s="197"/>
      <c r="KNZ54" s="197"/>
      <c r="KOA54" s="197"/>
      <c r="KOB54" s="197"/>
      <c r="KOC54" s="197"/>
      <c r="KOD54" s="197"/>
      <c r="KOE54" s="197"/>
      <c r="KOF54" s="197"/>
      <c r="KOG54" s="197"/>
      <c r="KOH54" s="197"/>
      <c r="KOI54" s="197"/>
      <c r="KOJ54" s="197"/>
      <c r="KOK54" s="197"/>
      <c r="KOL54" s="197"/>
      <c r="KOM54" s="197"/>
      <c r="KON54" s="197"/>
      <c r="KOO54" s="197"/>
      <c r="KOP54" s="197"/>
      <c r="KOQ54" s="197"/>
      <c r="KOR54" s="197"/>
      <c r="KOS54" s="197"/>
      <c r="KOT54" s="197"/>
      <c r="KOU54" s="197"/>
      <c r="KOV54" s="197"/>
      <c r="KOW54" s="197"/>
      <c r="KOX54" s="197"/>
      <c r="KOY54" s="197"/>
      <c r="KOZ54" s="197"/>
      <c r="KPA54" s="197"/>
      <c r="KPB54" s="197"/>
      <c r="KPC54" s="197"/>
      <c r="KPD54" s="197"/>
      <c r="KPE54" s="197"/>
      <c r="KPF54" s="197"/>
      <c r="KPG54" s="197"/>
      <c r="KPH54" s="197"/>
      <c r="KPI54" s="197"/>
      <c r="KPJ54" s="197"/>
      <c r="KPK54" s="197"/>
      <c r="KPL54" s="197"/>
      <c r="KPM54" s="197"/>
      <c r="KPN54" s="197"/>
      <c r="KPO54" s="197"/>
      <c r="KPP54" s="197"/>
      <c r="KPQ54" s="197"/>
      <c r="KPR54" s="197"/>
      <c r="KPS54" s="197"/>
      <c r="KPT54" s="197"/>
      <c r="KPU54" s="197"/>
      <c r="KPV54" s="197"/>
      <c r="KPW54" s="197"/>
      <c r="KPX54" s="197"/>
      <c r="KPY54" s="197"/>
      <c r="KPZ54" s="197"/>
      <c r="KQA54" s="197"/>
      <c r="KQB54" s="197"/>
      <c r="KQC54" s="197"/>
      <c r="KQD54" s="197"/>
      <c r="KQE54" s="197"/>
      <c r="KQF54" s="197"/>
      <c r="KQG54" s="197"/>
      <c r="KQH54" s="197"/>
      <c r="KQI54" s="197"/>
      <c r="KQJ54" s="197"/>
      <c r="KQK54" s="197"/>
      <c r="KQL54" s="197"/>
      <c r="KQM54" s="197"/>
      <c r="KQN54" s="197"/>
      <c r="KQO54" s="197"/>
      <c r="KQP54" s="197"/>
      <c r="KQQ54" s="197"/>
      <c r="KQR54" s="197"/>
      <c r="KQS54" s="197"/>
      <c r="KQT54" s="197"/>
      <c r="KQU54" s="197"/>
      <c r="KQV54" s="197"/>
      <c r="KQW54" s="197"/>
      <c r="KQX54" s="197"/>
      <c r="KQY54" s="197"/>
      <c r="KQZ54" s="197"/>
      <c r="KRA54" s="197"/>
      <c r="KRB54" s="197"/>
      <c r="KRC54" s="197"/>
      <c r="KRD54" s="197"/>
      <c r="KRE54" s="197"/>
      <c r="KRF54" s="197"/>
      <c r="KRG54" s="197"/>
      <c r="KRH54" s="197"/>
      <c r="KRI54" s="197"/>
      <c r="KRJ54" s="197"/>
      <c r="KRK54" s="197"/>
      <c r="KRL54" s="197"/>
      <c r="KRM54" s="197"/>
      <c r="KRN54" s="197"/>
      <c r="KRO54" s="197"/>
      <c r="KRP54" s="197"/>
      <c r="KRQ54" s="197"/>
      <c r="KRR54" s="197"/>
      <c r="KRS54" s="197"/>
      <c r="KRT54" s="197"/>
      <c r="KRU54" s="197"/>
      <c r="KRV54" s="197"/>
      <c r="KRW54" s="197"/>
      <c r="KRX54" s="197"/>
      <c r="KRY54" s="197"/>
      <c r="KRZ54" s="197"/>
      <c r="KSA54" s="197"/>
      <c r="KSB54" s="197"/>
      <c r="KSC54" s="197"/>
      <c r="KSD54" s="197"/>
      <c r="KSE54" s="197"/>
      <c r="KSF54" s="197"/>
      <c r="KSG54" s="197"/>
      <c r="KSH54" s="197"/>
      <c r="KSI54" s="197"/>
      <c r="KSJ54" s="197"/>
      <c r="KSK54" s="197"/>
      <c r="KSL54" s="197"/>
      <c r="KSM54" s="197"/>
      <c r="KSN54" s="197"/>
      <c r="KSO54" s="197"/>
      <c r="KSP54" s="197"/>
      <c r="KSQ54" s="197"/>
      <c r="KSR54" s="197"/>
      <c r="KSS54" s="197"/>
      <c r="KST54" s="197"/>
      <c r="KSU54" s="197"/>
      <c r="KSV54" s="197"/>
      <c r="KSW54" s="197"/>
      <c r="KSX54" s="197"/>
      <c r="KSY54" s="197"/>
      <c r="KSZ54" s="197"/>
      <c r="KTA54" s="197"/>
      <c r="KTB54" s="197"/>
      <c r="KTC54" s="197"/>
      <c r="KTD54" s="197"/>
      <c r="KTE54" s="197"/>
      <c r="KTF54" s="197"/>
      <c r="KTG54" s="197"/>
      <c r="KTH54" s="197"/>
      <c r="KTI54" s="197"/>
      <c r="KTJ54" s="197"/>
      <c r="KTK54" s="197"/>
      <c r="KTL54" s="197"/>
      <c r="KTM54" s="197"/>
      <c r="KTN54" s="197"/>
      <c r="KTO54" s="197"/>
      <c r="KTP54" s="197"/>
      <c r="KTQ54" s="197"/>
      <c r="KTR54" s="197"/>
      <c r="KTS54" s="197"/>
      <c r="KTT54" s="197"/>
      <c r="KTU54" s="197"/>
      <c r="KTV54" s="197"/>
      <c r="KTW54" s="197"/>
      <c r="KTX54" s="197"/>
      <c r="KTY54" s="197"/>
      <c r="KTZ54" s="197"/>
      <c r="KUA54" s="197"/>
      <c r="KUB54" s="197"/>
      <c r="KUC54" s="197"/>
      <c r="KUD54" s="197"/>
      <c r="KUE54" s="197"/>
      <c r="KUF54" s="197"/>
      <c r="KUG54" s="197"/>
      <c r="KUH54" s="197"/>
      <c r="KUI54" s="197"/>
      <c r="KUJ54" s="197"/>
      <c r="KUK54" s="197"/>
      <c r="KUL54" s="197"/>
      <c r="KUM54" s="197"/>
      <c r="KUN54" s="197"/>
      <c r="KUO54" s="197"/>
      <c r="KUP54" s="197"/>
      <c r="KUQ54" s="197"/>
      <c r="KUR54" s="197"/>
      <c r="KUS54" s="197"/>
      <c r="KUT54" s="197"/>
      <c r="KUU54" s="197"/>
      <c r="KUV54" s="197"/>
      <c r="KUW54" s="197"/>
      <c r="KUX54" s="197"/>
      <c r="KUY54" s="197"/>
      <c r="KUZ54" s="197"/>
      <c r="KVA54" s="197"/>
      <c r="KVB54" s="197"/>
      <c r="KVC54" s="197"/>
      <c r="KVD54" s="197"/>
      <c r="KVE54" s="197"/>
      <c r="KVF54" s="197"/>
      <c r="KVG54" s="197"/>
      <c r="KVH54" s="197"/>
      <c r="KVI54" s="197"/>
      <c r="KVJ54" s="197"/>
      <c r="KVK54" s="197"/>
      <c r="KVL54" s="197"/>
      <c r="KVM54" s="197"/>
      <c r="KVN54" s="197"/>
      <c r="KVO54" s="197"/>
      <c r="KVP54" s="197"/>
      <c r="KVQ54" s="197"/>
      <c r="KVR54" s="197"/>
      <c r="KVS54" s="197"/>
      <c r="KVT54" s="197"/>
      <c r="KVU54" s="197"/>
      <c r="KVV54" s="197"/>
      <c r="KVW54" s="197"/>
      <c r="KVX54" s="197"/>
      <c r="KVY54" s="197"/>
      <c r="KVZ54" s="197"/>
      <c r="KWA54" s="197"/>
      <c r="KWB54" s="197"/>
      <c r="KWC54" s="197"/>
      <c r="KWD54" s="197"/>
      <c r="KWE54" s="197"/>
      <c r="KWF54" s="197"/>
      <c r="KWG54" s="197"/>
      <c r="KWH54" s="197"/>
      <c r="KWI54" s="197"/>
      <c r="KWJ54" s="197"/>
      <c r="KWK54" s="197"/>
      <c r="KWL54" s="197"/>
      <c r="KWM54" s="197"/>
      <c r="KWN54" s="197"/>
      <c r="KWO54" s="197"/>
      <c r="KWP54" s="197"/>
      <c r="KWQ54" s="197"/>
      <c r="KWR54" s="197"/>
      <c r="KWS54" s="197"/>
      <c r="KWT54" s="197"/>
      <c r="KWU54" s="197"/>
      <c r="KWV54" s="197"/>
      <c r="KWW54" s="197"/>
      <c r="KWX54" s="197"/>
      <c r="KWY54" s="197"/>
      <c r="KWZ54" s="197"/>
      <c r="KXA54" s="197"/>
      <c r="KXB54" s="197"/>
      <c r="KXC54" s="197"/>
      <c r="KXD54" s="197"/>
      <c r="KXE54" s="197"/>
      <c r="KXF54" s="197"/>
      <c r="KXG54" s="197"/>
      <c r="KXH54" s="197"/>
      <c r="KXI54" s="197"/>
      <c r="KXJ54" s="197"/>
      <c r="KXK54" s="197"/>
      <c r="KXL54" s="197"/>
      <c r="KXM54" s="197"/>
      <c r="KXN54" s="197"/>
      <c r="KXO54" s="197"/>
      <c r="KXP54" s="197"/>
      <c r="KXQ54" s="197"/>
      <c r="KXR54" s="197"/>
      <c r="KXS54" s="197"/>
      <c r="KXT54" s="197"/>
      <c r="KXU54" s="197"/>
      <c r="KXV54" s="197"/>
      <c r="KXW54" s="197"/>
      <c r="KXX54" s="197"/>
      <c r="KXY54" s="197"/>
      <c r="KXZ54" s="197"/>
      <c r="KYA54" s="197"/>
      <c r="KYB54" s="197"/>
      <c r="KYC54" s="197"/>
      <c r="KYD54" s="197"/>
      <c r="KYE54" s="197"/>
      <c r="KYF54" s="197"/>
      <c r="KYG54" s="197"/>
      <c r="KYH54" s="197"/>
      <c r="KYI54" s="197"/>
      <c r="KYJ54" s="197"/>
      <c r="KYK54" s="197"/>
      <c r="KYL54" s="197"/>
      <c r="KYM54" s="197"/>
      <c r="KYN54" s="197"/>
      <c r="KYO54" s="197"/>
      <c r="KYP54" s="197"/>
      <c r="KYQ54" s="197"/>
      <c r="KYR54" s="197"/>
      <c r="KYS54" s="197"/>
      <c r="KYT54" s="197"/>
      <c r="KYU54" s="197"/>
      <c r="KYV54" s="197"/>
      <c r="KYW54" s="197"/>
      <c r="KYX54" s="197"/>
      <c r="KYY54" s="197"/>
      <c r="KYZ54" s="197"/>
      <c r="KZA54" s="197"/>
      <c r="KZB54" s="197"/>
      <c r="KZC54" s="197"/>
      <c r="KZD54" s="197"/>
      <c r="KZE54" s="197"/>
      <c r="KZF54" s="197"/>
      <c r="KZG54" s="197"/>
      <c r="KZH54" s="197"/>
      <c r="KZI54" s="197"/>
      <c r="KZJ54" s="197"/>
      <c r="KZK54" s="197"/>
      <c r="KZL54" s="197"/>
      <c r="KZM54" s="197"/>
      <c r="KZN54" s="197"/>
      <c r="KZO54" s="197"/>
      <c r="KZP54" s="197"/>
      <c r="KZQ54" s="197"/>
      <c r="KZR54" s="197"/>
      <c r="KZS54" s="197"/>
      <c r="KZT54" s="197"/>
      <c r="KZU54" s="197"/>
      <c r="KZV54" s="197"/>
      <c r="KZW54" s="197"/>
      <c r="KZX54" s="197"/>
      <c r="KZY54" s="197"/>
      <c r="KZZ54" s="197"/>
      <c r="LAA54" s="197"/>
      <c r="LAB54" s="197"/>
      <c r="LAC54" s="197"/>
      <c r="LAD54" s="197"/>
      <c r="LAE54" s="197"/>
      <c r="LAF54" s="197"/>
      <c r="LAG54" s="197"/>
      <c r="LAH54" s="197"/>
      <c r="LAI54" s="197"/>
      <c r="LAJ54" s="197"/>
      <c r="LAK54" s="197"/>
      <c r="LAL54" s="197"/>
      <c r="LAM54" s="197"/>
      <c r="LAN54" s="197"/>
      <c r="LAO54" s="197"/>
      <c r="LAP54" s="197"/>
      <c r="LAQ54" s="197"/>
      <c r="LAR54" s="197"/>
      <c r="LAS54" s="197"/>
      <c r="LAT54" s="197"/>
      <c r="LAU54" s="197"/>
      <c r="LAV54" s="197"/>
      <c r="LAW54" s="197"/>
      <c r="LAX54" s="197"/>
      <c r="LAY54" s="197"/>
      <c r="LAZ54" s="197"/>
      <c r="LBA54" s="197"/>
      <c r="LBB54" s="197"/>
      <c r="LBC54" s="197"/>
      <c r="LBD54" s="197"/>
      <c r="LBE54" s="197"/>
      <c r="LBF54" s="197"/>
      <c r="LBG54" s="197"/>
      <c r="LBH54" s="197"/>
      <c r="LBI54" s="197"/>
      <c r="LBJ54" s="197"/>
      <c r="LBK54" s="197"/>
      <c r="LBL54" s="197"/>
      <c r="LBM54" s="197"/>
      <c r="LBN54" s="197"/>
      <c r="LBO54" s="197"/>
      <c r="LBP54" s="197"/>
      <c r="LBQ54" s="197"/>
      <c r="LBR54" s="197"/>
      <c r="LBS54" s="197"/>
      <c r="LBT54" s="197"/>
      <c r="LBU54" s="197"/>
      <c r="LBV54" s="197"/>
      <c r="LBW54" s="197"/>
      <c r="LBX54" s="197"/>
      <c r="LBY54" s="197"/>
      <c r="LBZ54" s="197"/>
      <c r="LCA54" s="197"/>
      <c r="LCB54" s="197"/>
      <c r="LCC54" s="197"/>
      <c r="LCD54" s="197"/>
      <c r="LCE54" s="197"/>
      <c r="LCF54" s="197"/>
      <c r="LCG54" s="197"/>
      <c r="LCH54" s="197"/>
      <c r="LCI54" s="197"/>
      <c r="LCJ54" s="197"/>
      <c r="LCK54" s="197"/>
      <c r="LCL54" s="197"/>
      <c r="LCM54" s="197"/>
      <c r="LCN54" s="197"/>
      <c r="LCO54" s="197"/>
      <c r="LCP54" s="197"/>
      <c r="LCQ54" s="197"/>
      <c r="LCR54" s="197"/>
      <c r="LCS54" s="197"/>
      <c r="LCT54" s="197"/>
      <c r="LCU54" s="197"/>
      <c r="LCV54" s="197"/>
      <c r="LCW54" s="197"/>
      <c r="LCX54" s="197"/>
      <c r="LCY54" s="197"/>
      <c r="LCZ54" s="197"/>
      <c r="LDA54" s="197"/>
      <c r="LDB54" s="197"/>
      <c r="LDC54" s="197"/>
      <c r="LDD54" s="197"/>
      <c r="LDE54" s="197"/>
      <c r="LDF54" s="197"/>
      <c r="LDG54" s="197"/>
      <c r="LDH54" s="197"/>
      <c r="LDI54" s="197"/>
      <c r="LDJ54" s="197"/>
      <c r="LDK54" s="197"/>
      <c r="LDL54" s="197"/>
      <c r="LDM54" s="197"/>
      <c r="LDN54" s="197"/>
      <c r="LDO54" s="197"/>
      <c r="LDP54" s="197"/>
      <c r="LDQ54" s="197"/>
      <c r="LDR54" s="197"/>
      <c r="LDS54" s="197"/>
      <c r="LDT54" s="197"/>
      <c r="LDU54" s="197"/>
      <c r="LDV54" s="197"/>
      <c r="LDW54" s="197"/>
      <c r="LDX54" s="197"/>
      <c r="LDY54" s="197"/>
      <c r="LDZ54" s="197"/>
      <c r="LEA54" s="197"/>
      <c r="LEB54" s="197"/>
      <c r="LEC54" s="197"/>
      <c r="LED54" s="197"/>
      <c r="LEE54" s="197"/>
      <c r="LEF54" s="197"/>
      <c r="LEG54" s="197"/>
      <c r="LEH54" s="197"/>
      <c r="LEI54" s="197"/>
      <c r="LEJ54" s="197"/>
      <c r="LEK54" s="197"/>
      <c r="LEL54" s="197"/>
      <c r="LEM54" s="197"/>
      <c r="LEN54" s="197"/>
      <c r="LEO54" s="197"/>
      <c r="LEP54" s="197"/>
      <c r="LEQ54" s="197"/>
      <c r="LER54" s="197"/>
      <c r="LES54" s="197"/>
      <c r="LET54" s="197"/>
      <c r="LEU54" s="197"/>
      <c r="LEV54" s="197"/>
      <c r="LEW54" s="197"/>
      <c r="LEX54" s="197"/>
      <c r="LEY54" s="197"/>
      <c r="LEZ54" s="197"/>
      <c r="LFA54" s="197"/>
      <c r="LFB54" s="197"/>
      <c r="LFC54" s="197"/>
      <c r="LFD54" s="197"/>
      <c r="LFE54" s="197"/>
      <c r="LFF54" s="197"/>
      <c r="LFG54" s="197"/>
      <c r="LFH54" s="197"/>
      <c r="LFI54" s="197"/>
      <c r="LFJ54" s="197"/>
      <c r="LFK54" s="197"/>
      <c r="LFL54" s="197"/>
      <c r="LFM54" s="197"/>
      <c r="LFN54" s="197"/>
      <c r="LFO54" s="197"/>
      <c r="LFP54" s="197"/>
      <c r="LFQ54" s="197"/>
      <c r="LFR54" s="197"/>
      <c r="LFS54" s="197"/>
      <c r="LFT54" s="197"/>
      <c r="LFU54" s="197"/>
      <c r="LFV54" s="197"/>
      <c r="LFW54" s="197"/>
      <c r="LFX54" s="197"/>
      <c r="LFY54" s="197"/>
      <c r="LFZ54" s="197"/>
      <c r="LGA54" s="197"/>
      <c r="LGB54" s="197"/>
      <c r="LGC54" s="197"/>
      <c r="LGD54" s="197"/>
      <c r="LGE54" s="197"/>
      <c r="LGF54" s="197"/>
      <c r="LGG54" s="197"/>
      <c r="LGH54" s="197"/>
      <c r="LGI54" s="197"/>
      <c r="LGJ54" s="197"/>
      <c r="LGK54" s="197"/>
      <c r="LGL54" s="197"/>
      <c r="LGM54" s="197"/>
      <c r="LGN54" s="197"/>
      <c r="LGO54" s="197"/>
      <c r="LGP54" s="197"/>
      <c r="LGQ54" s="197"/>
      <c r="LGR54" s="197"/>
      <c r="LGS54" s="197"/>
      <c r="LGT54" s="197"/>
      <c r="LGU54" s="197"/>
      <c r="LGV54" s="197"/>
      <c r="LGW54" s="197"/>
      <c r="LGX54" s="197"/>
      <c r="LGY54" s="197"/>
      <c r="LGZ54" s="197"/>
      <c r="LHA54" s="197"/>
      <c r="LHB54" s="197"/>
      <c r="LHC54" s="197"/>
      <c r="LHD54" s="197"/>
      <c r="LHE54" s="197"/>
      <c r="LHF54" s="197"/>
      <c r="LHG54" s="197"/>
      <c r="LHH54" s="197"/>
      <c r="LHI54" s="197"/>
      <c r="LHJ54" s="197"/>
      <c r="LHK54" s="197"/>
      <c r="LHL54" s="197"/>
      <c r="LHM54" s="197"/>
      <c r="LHN54" s="197"/>
      <c r="LHO54" s="197"/>
      <c r="LHP54" s="197"/>
      <c r="LHQ54" s="197"/>
      <c r="LHR54" s="197"/>
      <c r="LHS54" s="197"/>
      <c r="LHT54" s="197"/>
      <c r="LHU54" s="197"/>
      <c r="LHV54" s="197"/>
      <c r="LHW54" s="197"/>
      <c r="LHX54" s="197"/>
      <c r="LHY54" s="197"/>
      <c r="LHZ54" s="197"/>
      <c r="LIA54" s="197"/>
      <c r="LIB54" s="197"/>
      <c r="LIC54" s="197"/>
      <c r="LID54" s="197"/>
      <c r="LIE54" s="197"/>
      <c r="LIF54" s="197"/>
      <c r="LIG54" s="197"/>
      <c r="LIH54" s="197"/>
      <c r="LII54" s="197"/>
      <c r="LIJ54" s="197"/>
      <c r="LIK54" s="197"/>
      <c r="LIL54" s="197"/>
      <c r="LIM54" s="197"/>
      <c r="LIN54" s="197"/>
      <c r="LIO54" s="197"/>
      <c r="LIP54" s="197"/>
      <c r="LIQ54" s="197"/>
      <c r="LIR54" s="197"/>
      <c r="LIS54" s="197"/>
      <c r="LIT54" s="197"/>
      <c r="LIU54" s="197"/>
      <c r="LIV54" s="197"/>
      <c r="LIW54" s="197"/>
      <c r="LIX54" s="197"/>
      <c r="LIY54" s="197"/>
      <c r="LIZ54" s="197"/>
      <c r="LJA54" s="197"/>
      <c r="LJB54" s="197"/>
      <c r="LJC54" s="197"/>
      <c r="LJD54" s="197"/>
      <c r="LJE54" s="197"/>
      <c r="LJF54" s="197"/>
      <c r="LJG54" s="197"/>
      <c r="LJH54" s="197"/>
      <c r="LJI54" s="197"/>
      <c r="LJJ54" s="197"/>
      <c r="LJK54" s="197"/>
      <c r="LJL54" s="197"/>
      <c r="LJM54" s="197"/>
      <c r="LJN54" s="197"/>
      <c r="LJO54" s="197"/>
      <c r="LJP54" s="197"/>
      <c r="LJQ54" s="197"/>
      <c r="LJR54" s="197"/>
      <c r="LJS54" s="197"/>
      <c r="LJT54" s="197"/>
      <c r="LJU54" s="197"/>
      <c r="LJV54" s="197"/>
      <c r="LJW54" s="197"/>
      <c r="LJX54" s="197"/>
      <c r="LJY54" s="197"/>
      <c r="LJZ54" s="197"/>
      <c r="LKA54" s="197"/>
      <c r="LKB54" s="197"/>
      <c r="LKC54" s="197"/>
      <c r="LKD54" s="197"/>
      <c r="LKE54" s="197"/>
      <c r="LKF54" s="197"/>
      <c r="LKG54" s="197"/>
      <c r="LKH54" s="197"/>
      <c r="LKI54" s="197"/>
      <c r="LKJ54" s="197"/>
      <c r="LKK54" s="197"/>
      <c r="LKL54" s="197"/>
      <c r="LKM54" s="197"/>
      <c r="LKN54" s="197"/>
      <c r="LKO54" s="197"/>
      <c r="LKP54" s="197"/>
      <c r="LKQ54" s="197"/>
      <c r="LKR54" s="197"/>
      <c r="LKS54" s="197"/>
      <c r="LKT54" s="197"/>
      <c r="LKU54" s="197"/>
      <c r="LKV54" s="197"/>
      <c r="LKW54" s="197"/>
      <c r="LKX54" s="197"/>
      <c r="LKY54" s="197"/>
      <c r="LKZ54" s="197"/>
      <c r="LLA54" s="197"/>
      <c r="LLB54" s="197"/>
      <c r="LLC54" s="197"/>
      <c r="LLD54" s="197"/>
      <c r="LLE54" s="197"/>
      <c r="LLF54" s="197"/>
      <c r="LLG54" s="197"/>
      <c r="LLH54" s="197"/>
      <c r="LLI54" s="197"/>
      <c r="LLJ54" s="197"/>
      <c r="LLK54" s="197"/>
      <c r="LLL54" s="197"/>
      <c r="LLM54" s="197"/>
      <c r="LLN54" s="197"/>
      <c r="LLO54" s="197"/>
      <c r="LLP54" s="197"/>
      <c r="LLQ54" s="197"/>
      <c r="LLR54" s="197"/>
      <c r="LLS54" s="197"/>
      <c r="LLT54" s="197"/>
      <c r="LLU54" s="197"/>
      <c r="LLV54" s="197"/>
      <c r="LLW54" s="197"/>
      <c r="LLX54" s="197"/>
      <c r="LLY54" s="197"/>
      <c r="LLZ54" s="197"/>
      <c r="LMA54" s="197"/>
      <c r="LMB54" s="197"/>
      <c r="LMC54" s="197"/>
      <c r="LMD54" s="197"/>
      <c r="LME54" s="197"/>
      <c r="LMF54" s="197"/>
      <c r="LMG54" s="197"/>
      <c r="LMH54" s="197"/>
      <c r="LMI54" s="197"/>
      <c r="LMJ54" s="197"/>
      <c r="LMK54" s="197"/>
      <c r="LML54" s="197"/>
      <c r="LMM54" s="197"/>
      <c r="LMN54" s="197"/>
      <c r="LMO54" s="197"/>
      <c r="LMP54" s="197"/>
      <c r="LMQ54" s="197"/>
      <c r="LMR54" s="197"/>
      <c r="LMS54" s="197"/>
      <c r="LMT54" s="197"/>
      <c r="LMU54" s="197"/>
      <c r="LMV54" s="197"/>
      <c r="LMW54" s="197"/>
      <c r="LMX54" s="197"/>
      <c r="LMY54" s="197"/>
      <c r="LMZ54" s="197"/>
      <c r="LNA54" s="197"/>
      <c r="LNB54" s="197"/>
      <c r="LNC54" s="197"/>
      <c r="LND54" s="197"/>
      <c r="LNE54" s="197"/>
      <c r="LNF54" s="197"/>
      <c r="LNG54" s="197"/>
      <c r="LNH54" s="197"/>
      <c r="LNI54" s="197"/>
      <c r="LNJ54" s="197"/>
      <c r="LNK54" s="197"/>
      <c r="LNL54" s="197"/>
      <c r="LNM54" s="197"/>
      <c r="LNN54" s="197"/>
      <c r="LNO54" s="197"/>
      <c r="LNP54" s="197"/>
      <c r="LNQ54" s="197"/>
      <c r="LNR54" s="197"/>
      <c r="LNS54" s="197"/>
      <c r="LNT54" s="197"/>
      <c r="LNU54" s="197"/>
      <c r="LNV54" s="197"/>
      <c r="LNW54" s="197"/>
      <c r="LNX54" s="197"/>
      <c r="LNY54" s="197"/>
      <c r="LNZ54" s="197"/>
      <c r="LOA54" s="197"/>
      <c r="LOB54" s="197"/>
      <c r="LOC54" s="197"/>
      <c r="LOD54" s="197"/>
      <c r="LOE54" s="197"/>
      <c r="LOF54" s="197"/>
      <c r="LOG54" s="197"/>
      <c r="LOH54" s="197"/>
      <c r="LOI54" s="197"/>
      <c r="LOJ54" s="197"/>
      <c r="LOK54" s="197"/>
      <c r="LOL54" s="197"/>
      <c r="LOM54" s="197"/>
      <c r="LON54" s="197"/>
      <c r="LOO54" s="197"/>
      <c r="LOP54" s="197"/>
      <c r="LOQ54" s="197"/>
      <c r="LOR54" s="197"/>
      <c r="LOS54" s="197"/>
      <c r="LOT54" s="197"/>
      <c r="LOU54" s="197"/>
      <c r="LOV54" s="197"/>
      <c r="LOW54" s="197"/>
      <c r="LOX54" s="197"/>
      <c r="LOY54" s="197"/>
      <c r="LOZ54" s="197"/>
      <c r="LPA54" s="197"/>
      <c r="LPB54" s="197"/>
      <c r="LPC54" s="197"/>
      <c r="LPD54" s="197"/>
      <c r="LPE54" s="197"/>
      <c r="LPF54" s="197"/>
      <c r="LPG54" s="197"/>
      <c r="LPH54" s="197"/>
      <c r="LPI54" s="197"/>
      <c r="LPJ54" s="197"/>
      <c r="LPK54" s="197"/>
      <c r="LPL54" s="197"/>
      <c r="LPM54" s="197"/>
      <c r="LPN54" s="197"/>
      <c r="LPO54" s="197"/>
      <c r="LPP54" s="197"/>
      <c r="LPQ54" s="197"/>
      <c r="LPR54" s="197"/>
      <c r="LPS54" s="197"/>
      <c r="LPT54" s="197"/>
      <c r="LPU54" s="197"/>
      <c r="LPV54" s="197"/>
      <c r="LPW54" s="197"/>
      <c r="LPX54" s="197"/>
      <c r="LPY54" s="197"/>
      <c r="LPZ54" s="197"/>
      <c r="LQA54" s="197"/>
      <c r="LQB54" s="197"/>
      <c r="LQC54" s="197"/>
      <c r="LQD54" s="197"/>
      <c r="LQE54" s="197"/>
      <c r="LQF54" s="197"/>
      <c r="LQG54" s="197"/>
      <c r="LQH54" s="197"/>
      <c r="LQI54" s="197"/>
      <c r="LQJ54" s="197"/>
      <c r="LQK54" s="197"/>
      <c r="LQL54" s="197"/>
      <c r="LQM54" s="197"/>
      <c r="LQN54" s="197"/>
      <c r="LQO54" s="197"/>
      <c r="LQP54" s="197"/>
      <c r="LQQ54" s="197"/>
      <c r="LQR54" s="197"/>
      <c r="LQS54" s="197"/>
      <c r="LQT54" s="197"/>
      <c r="LQU54" s="197"/>
      <c r="LQV54" s="197"/>
      <c r="LQW54" s="197"/>
      <c r="LQX54" s="197"/>
      <c r="LQY54" s="197"/>
      <c r="LQZ54" s="197"/>
      <c r="LRA54" s="197"/>
      <c r="LRB54" s="197"/>
      <c r="LRC54" s="197"/>
      <c r="LRD54" s="197"/>
      <c r="LRE54" s="197"/>
      <c r="LRF54" s="197"/>
      <c r="LRG54" s="197"/>
      <c r="LRH54" s="197"/>
      <c r="LRI54" s="197"/>
      <c r="LRJ54" s="197"/>
      <c r="LRK54" s="197"/>
      <c r="LRL54" s="197"/>
      <c r="LRM54" s="197"/>
      <c r="LRN54" s="197"/>
      <c r="LRO54" s="197"/>
      <c r="LRP54" s="197"/>
      <c r="LRQ54" s="197"/>
      <c r="LRR54" s="197"/>
      <c r="LRS54" s="197"/>
      <c r="LRT54" s="197"/>
      <c r="LRU54" s="197"/>
      <c r="LRV54" s="197"/>
      <c r="LRW54" s="197"/>
      <c r="LRX54" s="197"/>
      <c r="LRY54" s="197"/>
      <c r="LRZ54" s="197"/>
      <c r="LSA54" s="197"/>
      <c r="LSB54" s="197"/>
      <c r="LSC54" s="197"/>
      <c r="LSD54" s="197"/>
      <c r="LSE54" s="197"/>
      <c r="LSF54" s="197"/>
      <c r="LSG54" s="197"/>
      <c r="LSH54" s="197"/>
      <c r="LSI54" s="197"/>
      <c r="LSJ54" s="197"/>
      <c r="LSK54" s="197"/>
      <c r="LSL54" s="197"/>
      <c r="LSM54" s="197"/>
      <c r="LSN54" s="197"/>
      <c r="LSO54" s="197"/>
      <c r="LSP54" s="197"/>
      <c r="LSQ54" s="197"/>
      <c r="LSR54" s="197"/>
      <c r="LSS54" s="197"/>
      <c r="LST54" s="197"/>
      <c r="LSU54" s="197"/>
      <c r="LSV54" s="197"/>
      <c r="LSW54" s="197"/>
      <c r="LSX54" s="197"/>
      <c r="LSY54" s="197"/>
      <c r="LSZ54" s="197"/>
      <c r="LTA54" s="197"/>
      <c r="LTB54" s="197"/>
      <c r="LTC54" s="197"/>
      <c r="LTD54" s="197"/>
      <c r="LTE54" s="197"/>
      <c r="LTF54" s="197"/>
      <c r="LTG54" s="197"/>
      <c r="LTH54" s="197"/>
      <c r="LTI54" s="197"/>
      <c r="LTJ54" s="197"/>
      <c r="LTK54" s="197"/>
      <c r="LTL54" s="197"/>
      <c r="LTM54" s="197"/>
      <c r="LTN54" s="197"/>
      <c r="LTO54" s="197"/>
      <c r="LTP54" s="197"/>
      <c r="LTQ54" s="197"/>
      <c r="LTR54" s="197"/>
      <c r="LTS54" s="197"/>
      <c r="LTT54" s="197"/>
      <c r="LTU54" s="197"/>
      <c r="LTV54" s="197"/>
      <c r="LTW54" s="197"/>
      <c r="LTX54" s="197"/>
      <c r="LTY54" s="197"/>
      <c r="LTZ54" s="197"/>
      <c r="LUA54" s="197"/>
      <c r="LUB54" s="197"/>
      <c r="LUC54" s="197"/>
      <c r="LUD54" s="197"/>
      <c r="LUE54" s="197"/>
      <c r="LUF54" s="197"/>
      <c r="LUG54" s="197"/>
      <c r="LUH54" s="197"/>
      <c r="LUI54" s="197"/>
      <c r="LUJ54" s="197"/>
      <c r="LUK54" s="197"/>
      <c r="LUL54" s="197"/>
      <c r="LUM54" s="197"/>
      <c r="LUN54" s="197"/>
      <c r="LUO54" s="197"/>
      <c r="LUP54" s="197"/>
      <c r="LUQ54" s="197"/>
      <c r="LUR54" s="197"/>
      <c r="LUS54" s="197"/>
      <c r="LUT54" s="197"/>
      <c r="LUU54" s="197"/>
      <c r="LUV54" s="197"/>
      <c r="LUW54" s="197"/>
      <c r="LUX54" s="197"/>
      <c r="LUY54" s="197"/>
      <c r="LUZ54" s="197"/>
      <c r="LVA54" s="197"/>
      <c r="LVB54" s="197"/>
      <c r="LVC54" s="197"/>
      <c r="LVD54" s="197"/>
      <c r="LVE54" s="197"/>
      <c r="LVF54" s="197"/>
      <c r="LVG54" s="197"/>
      <c r="LVH54" s="197"/>
      <c r="LVI54" s="197"/>
      <c r="LVJ54" s="197"/>
      <c r="LVK54" s="197"/>
      <c r="LVL54" s="197"/>
      <c r="LVM54" s="197"/>
      <c r="LVN54" s="197"/>
      <c r="LVO54" s="197"/>
      <c r="LVP54" s="197"/>
      <c r="LVQ54" s="197"/>
      <c r="LVR54" s="197"/>
      <c r="LVS54" s="197"/>
      <c r="LVT54" s="197"/>
      <c r="LVU54" s="197"/>
      <c r="LVV54" s="197"/>
      <c r="LVW54" s="197"/>
      <c r="LVX54" s="197"/>
      <c r="LVY54" s="197"/>
      <c r="LVZ54" s="197"/>
      <c r="LWA54" s="197"/>
      <c r="LWB54" s="197"/>
      <c r="LWC54" s="197"/>
      <c r="LWD54" s="197"/>
      <c r="LWE54" s="197"/>
      <c r="LWF54" s="197"/>
      <c r="LWG54" s="197"/>
      <c r="LWH54" s="197"/>
      <c r="LWI54" s="197"/>
      <c r="LWJ54" s="197"/>
      <c r="LWK54" s="197"/>
      <c r="LWL54" s="197"/>
      <c r="LWM54" s="197"/>
      <c r="LWN54" s="197"/>
      <c r="LWO54" s="197"/>
      <c r="LWP54" s="197"/>
      <c r="LWQ54" s="197"/>
      <c r="LWR54" s="197"/>
      <c r="LWS54" s="197"/>
      <c r="LWT54" s="197"/>
      <c r="LWU54" s="197"/>
      <c r="LWV54" s="197"/>
      <c r="LWW54" s="197"/>
      <c r="LWX54" s="197"/>
      <c r="LWY54" s="197"/>
      <c r="LWZ54" s="197"/>
      <c r="LXA54" s="197"/>
      <c r="LXB54" s="197"/>
      <c r="LXC54" s="197"/>
      <c r="LXD54" s="197"/>
      <c r="LXE54" s="197"/>
      <c r="LXF54" s="197"/>
      <c r="LXG54" s="197"/>
      <c r="LXH54" s="197"/>
      <c r="LXI54" s="197"/>
      <c r="LXJ54" s="197"/>
      <c r="LXK54" s="197"/>
      <c r="LXL54" s="197"/>
      <c r="LXM54" s="197"/>
      <c r="LXN54" s="197"/>
      <c r="LXO54" s="197"/>
      <c r="LXP54" s="197"/>
      <c r="LXQ54" s="197"/>
      <c r="LXR54" s="197"/>
      <c r="LXS54" s="197"/>
      <c r="LXT54" s="197"/>
      <c r="LXU54" s="197"/>
      <c r="LXV54" s="197"/>
      <c r="LXW54" s="197"/>
      <c r="LXX54" s="197"/>
      <c r="LXY54" s="197"/>
      <c r="LXZ54" s="197"/>
      <c r="LYA54" s="197"/>
      <c r="LYB54" s="197"/>
      <c r="LYC54" s="197"/>
      <c r="LYD54" s="197"/>
      <c r="LYE54" s="197"/>
      <c r="LYF54" s="197"/>
      <c r="LYG54" s="197"/>
      <c r="LYH54" s="197"/>
      <c r="LYI54" s="197"/>
      <c r="LYJ54" s="197"/>
      <c r="LYK54" s="197"/>
      <c r="LYL54" s="197"/>
      <c r="LYM54" s="197"/>
      <c r="LYN54" s="197"/>
      <c r="LYO54" s="197"/>
      <c r="LYP54" s="197"/>
      <c r="LYQ54" s="197"/>
      <c r="LYR54" s="197"/>
      <c r="LYS54" s="197"/>
      <c r="LYT54" s="197"/>
      <c r="LYU54" s="197"/>
      <c r="LYV54" s="197"/>
      <c r="LYW54" s="197"/>
      <c r="LYX54" s="197"/>
      <c r="LYY54" s="197"/>
      <c r="LYZ54" s="197"/>
      <c r="LZA54" s="197"/>
      <c r="LZB54" s="197"/>
      <c r="LZC54" s="197"/>
      <c r="LZD54" s="197"/>
      <c r="LZE54" s="197"/>
      <c r="LZF54" s="197"/>
      <c r="LZG54" s="197"/>
      <c r="LZH54" s="197"/>
      <c r="LZI54" s="197"/>
      <c r="LZJ54" s="197"/>
      <c r="LZK54" s="197"/>
      <c r="LZL54" s="197"/>
      <c r="LZM54" s="197"/>
      <c r="LZN54" s="197"/>
      <c r="LZO54" s="197"/>
      <c r="LZP54" s="197"/>
      <c r="LZQ54" s="197"/>
      <c r="LZR54" s="197"/>
      <c r="LZS54" s="197"/>
      <c r="LZT54" s="197"/>
      <c r="LZU54" s="197"/>
      <c r="LZV54" s="197"/>
      <c r="LZW54" s="197"/>
      <c r="LZX54" s="197"/>
      <c r="LZY54" s="197"/>
      <c r="LZZ54" s="197"/>
      <c r="MAA54" s="197"/>
      <c r="MAB54" s="197"/>
      <c r="MAC54" s="197"/>
      <c r="MAD54" s="197"/>
      <c r="MAE54" s="197"/>
      <c r="MAF54" s="197"/>
      <c r="MAG54" s="197"/>
      <c r="MAH54" s="197"/>
      <c r="MAI54" s="197"/>
      <c r="MAJ54" s="197"/>
      <c r="MAK54" s="197"/>
      <c r="MAL54" s="197"/>
      <c r="MAM54" s="197"/>
      <c r="MAN54" s="197"/>
      <c r="MAO54" s="197"/>
      <c r="MAP54" s="197"/>
      <c r="MAQ54" s="197"/>
      <c r="MAR54" s="197"/>
      <c r="MAS54" s="197"/>
      <c r="MAT54" s="197"/>
      <c r="MAU54" s="197"/>
      <c r="MAV54" s="197"/>
      <c r="MAW54" s="197"/>
      <c r="MAX54" s="197"/>
      <c r="MAY54" s="197"/>
      <c r="MAZ54" s="197"/>
      <c r="MBA54" s="197"/>
      <c r="MBB54" s="197"/>
      <c r="MBC54" s="197"/>
      <c r="MBD54" s="197"/>
      <c r="MBE54" s="197"/>
      <c r="MBF54" s="197"/>
      <c r="MBG54" s="197"/>
      <c r="MBH54" s="197"/>
      <c r="MBI54" s="197"/>
      <c r="MBJ54" s="197"/>
      <c r="MBK54" s="197"/>
      <c r="MBL54" s="197"/>
      <c r="MBM54" s="197"/>
      <c r="MBN54" s="197"/>
      <c r="MBO54" s="197"/>
      <c r="MBP54" s="197"/>
      <c r="MBQ54" s="197"/>
      <c r="MBR54" s="197"/>
      <c r="MBS54" s="197"/>
      <c r="MBT54" s="197"/>
      <c r="MBU54" s="197"/>
      <c r="MBV54" s="197"/>
      <c r="MBW54" s="197"/>
      <c r="MBX54" s="197"/>
      <c r="MBY54" s="197"/>
      <c r="MBZ54" s="197"/>
      <c r="MCA54" s="197"/>
      <c r="MCB54" s="197"/>
      <c r="MCC54" s="197"/>
      <c r="MCD54" s="197"/>
      <c r="MCE54" s="197"/>
      <c r="MCF54" s="197"/>
      <c r="MCG54" s="197"/>
      <c r="MCH54" s="197"/>
      <c r="MCI54" s="197"/>
      <c r="MCJ54" s="197"/>
      <c r="MCK54" s="197"/>
      <c r="MCL54" s="197"/>
      <c r="MCM54" s="197"/>
      <c r="MCN54" s="197"/>
      <c r="MCO54" s="197"/>
      <c r="MCP54" s="197"/>
      <c r="MCQ54" s="197"/>
      <c r="MCR54" s="197"/>
      <c r="MCS54" s="197"/>
      <c r="MCT54" s="197"/>
      <c r="MCU54" s="197"/>
      <c r="MCV54" s="197"/>
      <c r="MCW54" s="197"/>
      <c r="MCX54" s="197"/>
      <c r="MCY54" s="197"/>
      <c r="MCZ54" s="197"/>
      <c r="MDA54" s="197"/>
      <c r="MDB54" s="197"/>
      <c r="MDC54" s="197"/>
      <c r="MDD54" s="197"/>
      <c r="MDE54" s="197"/>
      <c r="MDF54" s="197"/>
      <c r="MDG54" s="197"/>
      <c r="MDH54" s="197"/>
      <c r="MDI54" s="197"/>
      <c r="MDJ54" s="197"/>
      <c r="MDK54" s="197"/>
      <c r="MDL54" s="197"/>
      <c r="MDM54" s="197"/>
      <c r="MDN54" s="197"/>
      <c r="MDO54" s="197"/>
      <c r="MDP54" s="197"/>
      <c r="MDQ54" s="197"/>
      <c r="MDR54" s="197"/>
      <c r="MDS54" s="197"/>
      <c r="MDT54" s="197"/>
      <c r="MDU54" s="197"/>
      <c r="MDV54" s="197"/>
      <c r="MDW54" s="197"/>
      <c r="MDX54" s="197"/>
      <c r="MDY54" s="197"/>
      <c r="MDZ54" s="197"/>
      <c r="MEA54" s="197"/>
      <c r="MEB54" s="197"/>
      <c r="MEC54" s="197"/>
      <c r="MED54" s="197"/>
      <c r="MEE54" s="197"/>
      <c r="MEF54" s="197"/>
      <c r="MEG54" s="197"/>
      <c r="MEH54" s="197"/>
      <c r="MEI54" s="197"/>
      <c r="MEJ54" s="197"/>
      <c r="MEK54" s="197"/>
      <c r="MEL54" s="197"/>
      <c r="MEM54" s="197"/>
      <c r="MEN54" s="197"/>
      <c r="MEO54" s="197"/>
      <c r="MEP54" s="197"/>
      <c r="MEQ54" s="197"/>
      <c r="MER54" s="197"/>
      <c r="MES54" s="197"/>
      <c r="MET54" s="197"/>
      <c r="MEU54" s="197"/>
      <c r="MEV54" s="197"/>
      <c r="MEW54" s="197"/>
      <c r="MEX54" s="197"/>
      <c r="MEY54" s="197"/>
      <c r="MEZ54" s="197"/>
      <c r="MFA54" s="197"/>
      <c r="MFB54" s="197"/>
      <c r="MFC54" s="197"/>
      <c r="MFD54" s="197"/>
      <c r="MFE54" s="197"/>
      <c r="MFF54" s="197"/>
      <c r="MFG54" s="197"/>
      <c r="MFH54" s="197"/>
      <c r="MFI54" s="197"/>
      <c r="MFJ54" s="197"/>
      <c r="MFK54" s="197"/>
      <c r="MFL54" s="197"/>
      <c r="MFM54" s="197"/>
      <c r="MFN54" s="197"/>
      <c r="MFO54" s="197"/>
      <c r="MFP54" s="197"/>
      <c r="MFQ54" s="197"/>
      <c r="MFR54" s="197"/>
      <c r="MFS54" s="197"/>
      <c r="MFT54" s="197"/>
      <c r="MFU54" s="197"/>
      <c r="MFV54" s="197"/>
      <c r="MFW54" s="197"/>
      <c r="MFX54" s="197"/>
      <c r="MFY54" s="197"/>
      <c r="MFZ54" s="197"/>
      <c r="MGA54" s="197"/>
      <c r="MGB54" s="197"/>
      <c r="MGC54" s="197"/>
      <c r="MGD54" s="197"/>
      <c r="MGE54" s="197"/>
      <c r="MGF54" s="197"/>
      <c r="MGG54" s="197"/>
      <c r="MGH54" s="197"/>
      <c r="MGI54" s="197"/>
      <c r="MGJ54" s="197"/>
      <c r="MGK54" s="197"/>
      <c r="MGL54" s="197"/>
      <c r="MGM54" s="197"/>
      <c r="MGN54" s="197"/>
      <c r="MGO54" s="197"/>
      <c r="MGP54" s="197"/>
      <c r="MGQ54" s="197"/>
      <c r="MGR54" s="197"/>
      <c r="MGS54" s="197"/>
      <c r="MGT54" s="197"/>
      <c r="MGU54" s="197"/>
      <c r="MGV54" s="197"/>
      <c r="MGW54" s="197"/>
      <c r="MGX54" s="197"/>
      <c r="MGY54" s="197"/>
      <c r="MGZ54" s="197"/>
      <c r="MHA54" s="197"/>
      <c r="MHB54" s="197"/>
      <c r="MHC54" s="197"/>
      <c r="MHD54" s="197"/>
      <c r="MHE54" s="197"/>
      <c r="MHF54" s="197"/>
      <c r="MHG54" s="197"/>
      <c r="MHH54" s="197"/>
      <c r="MHI54" s="197"/>
      <c r="MHJ54" s="197"/>
      <c r="MHK54" s="197"/>
      <c r="MHL54" s="197"/>
      <c r="MHM54" s="197"/>
      <c r="MHN54" s="197"/>
      <c r="MHO54" s="197"/>
      <c r="MHP54" s="197"/>
      <c r="MHQ54" s="197"/>
      <c r="MHR54" s="197"/>
      <c r="MHS54" s="197"/>
      <c r="MHT54" s="197"/>
      <c r="MHU54" s="197"/>
      <c r="MHV54" s="197"/>
      <c r="MHW54" s="197"/>
      <c r="MHX54" s="197"/>
      <c r="MHY54" s="197"/>
      <c r="MHZ54" s="197"/>
      <c r="MIA54" s="197"/>
      <c r="MIB54" s="197"/>
      <c r="MIC54" s="197"/>
      <c r="MID54" s="197"/>
      <c r="MIE54" s="197"/>
      <c r="MIF54" s="197"/>
      <c r="MIG54" s="197"/>
      <c r="MIH54" s="197"/>
      <c r="MII54" s="197"/>
      <c r="MIJ54" s="197"/>
      <c r="MIK54" s="197"/>
      <c r="MIL54" s="197"/>
      <c r="MIM54" s="197"/>
      <c r="MIN54" s="197"/>
      <c r="MIO54" s="197"/>
      <c r="MIP54" s="197"/>
      <c r="MIQ54" s="197"/>
      <c r="MIR54" s="197"/>
      <c r="MIS54" s="197"/>
      <c r="MIT54" s="197"/>
      <c r="MIU54" s="197"/>
      <c r="MIV54" s="197"/>
      <c r="MIW54" s="197"/>
      <c r="MIX54" s="197"/>
      <c r="MIY54" s="197"/>
      <c r="MIZ54" s="197"/>
      <c r="MJA54" s="197"/>
      <c r="MJB54" s="197"/>
      <c r="MJC54" s="197"/>
      <c r="MJD54" s="197"/>
      <c r="MJE54" s="197"/>
      <c r="MJF54" s="197"/>
      <c r="MJG54" s="197"/>
      <c r="MJH54" s="197"/>
      <c r="MJI54" s="197"/>
      <c r="MJJ54" s="197"/>
      <c r="MJK54" s="197"/>
      <c r="MJL54" s="197"/>
      <c r="MJM54" s="197"/>
      <c r="MJN54" s="197"/>
      <c r="MJO54" s="197"/>
      <c r="MJP54" s="197"/>
      <c r="MJQ54" s="197"/>
      <c r="MJR54" s="197"/>
      <c r="MJS54" s="197"/>
      <c r="MJT54" s="197"/>
      <c r="MJU54" s="197"/>
      <c r="MJV54" s="197"/>
      <c r="MJW54" s="197"/>
      <c r="MJX54" s="197"/>
      <c r="MJY54" s="197"/>
      <c r="MJZ54" s="197"/>
      <c r="MKA54" s="197"/>
      <c r="MKB54" s="197"/>
      <c r="MKC54" s="197"/>
      <c r="MKD54" s="197"/>
      <c r="MKE54" s="197"/>
      <c r="MKF54" s="197"/>
      <c r="MKG54" s="197"/>
      <c r="MKH54" s="197"/>
      <c r="MKI54" s="197"/>
      <c r="MKJ54" s="197"/>
      <c r="MKK54" s="197"/>
      <c r="MKL54" s="197"/>
      <c r="MKM54" s="197"/>
      <c r="MKN54" s="197"/>
      <c r="MKO54" s="197"/>
      <c r="MKP54" s="197"/>
      <c r="MKQ54" s="197"/>
      <c r="MKR54" s="197"/>
      <c r="MKS54" s="197"/>
      <c r="MKT54" s="197"/>
      <c r="MKU54" s="197"/>
      <c r="MKV54" s="197"/>
      <c r="MKW54" s="197"/>
      <c r="MKX54" s="197"/>
      <c r="MKY54" s="197"/>
      <c r="MKZ54" s="197"/>
      <c r="MLA54" s="197"/>
      <c r="MLB54" s="197"/>
      <c r="MLC54" s="197"/>
      <c r="MLD54" s="197"/>
      <c r="MLE54" s="197"/>
      <c r="MLF54" s="197"/>
      <c r="MLG54" s="197"/>
      <c r="MLH54" s="197"/>
      <c r="MLI54" s="197"/>
      <c r="MLJ54" s="197"/>
      <c r="MLK54" s="197"/>
      <c r="MLL54" s="197"/>
      <c r="MLM54" s="197"/>
      <c r="MLN54" s="197"/>
      <c r="MLO54" s="197"/>
      <c r="MLP54" s="197"/>
      <c r="MLQ54" s="197"/>
      <c r="MLR54" s="197"/>
      <c r="MLS54" s="197"/>
      <c r="MLT54" s="197"/>
      <c r="MLU54" s="197"/>
      <c r="MLV54" s="197"/>
      <c r="MLW54" s="197"/>
      <c r="MLX54" s="197"/>
      <c r="MLY54" s="197"/>
      <c r="MLZ54" s="197"/>
      <c r="MMA54" s="197"/>
      <c r="MMB54" s="197"/>
      <c r="MMC54" s="197"/>
      <c r="MMD54" s="197"/>
      <c r="MME54" s="197"/>
      <c r="MMF54" s="197"/>
      <c r="MMG54" s="197"/>
      <c r="MMH54" s="197"/>
      <c r="MMI54" s="197"/>
      <c r="MMJ54" s="197"/>
      <c r="MMK54" s="197"/>
      <c r="MML54" s="197"/>
      <c r="MMM54" s="197"/>
      <c r="MMN54" s="197"/>
      <c r="MMO54" s="197"/>
      <c r="MMP54" s="197"/>
      <c r="MMQ54" s="197"/>
      <c r="MMR54" s="197"/>
      <c r="MMS54" s="197"/>
      <c r="MMT54" s="197"/>
      <c r="MMU54" s="197"/>
      <c r="MMV54" s="197"/>
      <c r="MMW54" s="197"/>
      <c r="MMX54" s="197"/>
      <c r="MMY54" s="197"/>
      <c r="MMZ54" s="197"/>
      <c r="MNA54" s="197"/>
      <c r="MNB54" s="197"/>
      <c r="MNC54" s="197"/>
      <c r="MND54" s="197"/>
      <c r="MNE54" s="197"/>
      <c r="MNF54" s="197"/>
      <c r="MNG54" s="197"/>
      <c r="MNH54" s="197"/>
      <c r="MNI54" s="197"/>
      <c r="MNJ54" s="197"/>
      <c r="MNK54" s="197"/>
      <c r="MNL54" s="197"/>
      <c r="MNM54" s="197"/>
      <c r="MNN54" s="197"/>
      <c r="MNO54" s="197"/>
      <c r="MNP54" s="197"/>
      <c r="MNQ54" s="197"/>
      <c r="MNR54" s="197"/>
      <c r="MNS54" s="197"/>
      <c r="MNT54" s="197"/>
      <c r="MNU54" s="197"/>
      <c r="MNV54" s="197"/>
      <c r="MNW54" s="197"/>
      <c r="MNX54" s="197"/>
      <c r="MNY54" s="197"/>
      <c r="MNZ54" s="197"/>
      <c r="MOA54" s="197"/>
      <c r="MOB54" s="197"/>
      <c r="MOC54" s="197"/>
      <c r="MOD54" s="197"/>
      <c r="MOE54" s="197"/>
      <c r="MOF54" s="197"/>
      <c r="MOG54" s="197"/>
      <c r="MOH54" s="197"/>
      <c r="MOI54" s="197"/>
      <c r="MOJ54" s="197"/>
      <c r="MOK54" s="197"/>
      <c r="MOL54" s="197"/>
      <c r="MOM54" s="197"/>
      <c r="MON54" s="197"/>
      <c r="MOO54" s="197"/>
      <c r="MOP54" s="197"/>
      <c r="MOQ54" s="197"/>
      <c r="MOR54" s="197"/>
      <c r="MOS54" s="197"/>
      <c r="MOT54" s="197"/>
      <c r="MOU54" s="197"/>
      <c r="MOV54" s="197"/>
      <c r="MOW54" s="197"/>
      <c r="MOX54" s="197"/>
      <c r="MOY54" s="197"/>
      <c r="MOZ54" s="197"/>
      <c r="MPA54" s="197"/>
      <c r="MPB54" s="197"/>
      <c r="MPC54" s="197"/>
      <c r="MPD54" s="197"/>
      <c r="MPE54" s="197"/>
      <c r="MPF54" s="197"/>
      <c r="MPG54" s="197"/>
      <c r="MPH54" s="197"/>
      <c r="MPI54" s="197"/>
      <c r="MPJ54" s="197"/>
      <c r="MPK54" s="197"/>
      <c r="MPL54" s="197"/>
      <c r="MPM54" s="197"/>
      <c r="MPN54" s="197"/>
      <c r="MPO54" s="197"/>
      <c r="MPP54" s="197"/>
      <c r="MPQ54" s="197"/>
      <c r="MPR54" s="197"/>
      <c r="MPS54" s="197"/>
      <c r="MPT54" s="197"/>
      <c r="MPU54" s="197"/>
      <c r="MPV54" s="197"/>
      <c r="MPW54" s="197"/>
      <c r="MPX54" s="197"/>
      <c r="MPY54" s="197"/>
      <c r="MPZ54" s="197"/>
      <c r="MQA54" s="197"/>
      <c r="MQB54" s="197"/>
      <c r="MQC54" s="197"/>
      <c r="MQD54" s="197"/>
      <c r="MQE54" s="197"/>
      <c r="MQF54" s="197"/>
      <c r="MQG54" s="197"/>
      <c r="MQH54" s="197"/>
      <c r="MQI54" s="197"/>
      <c r="MQJ54" s="197"/>
      <c r="MQK54" s="197"/>
      <c r="MQL54" s="197"/>
      <c r="MQM54" s="197"/>
      <c r="MQN54" s="197"/>
      <c r="MQO54" s="197"/>
      <c r="MQP54" s="197"/>
      <c r="MQQ54" s="197"/>
      <c r="MQR54" s="197"/>
      <c r="MQS54" s="197"/>
      <c r="MQT54" s="197"/>
      <c r="MQU54" s="197"/>
      <c r="MQV54" s="197"/>
      <c r="MQW54" s="197"/>
      <c r="MQX54" s="197"/>
      <c r="MQY54" s="197"/>
      <c r="MQZ54" s="197"/>
      <c r="MRA54" s="197"/>
      <c r="MRB54" s="197"/>
      <c r="MRC54" s="197"/>
      <c r="MRD54" s="197"/>
      <c r="MRE54" s="197"/>
      <c r="MRF54" s="197"/>
      <c r="MRG54" s="197"/>
      <c r="MRH54" s="197"/>
      <c r="MRI54" s="197"/>
      <c r="MRJ54" s="197"/>
      <c r="MRK54" s="197"/>
      <c r="MRL54" s="197"/>
      <c r="MRM54" s="197"/>
      <c r="MRN54" s="197"/>
      <c r="MRO54" s="197"/>
      <c r="MRP54" s="197"/>
      <c r="MRQ54" s="197"/>
      <c r="MRR54" s="197"/>
      <c r="MRS54" s="197"/>
      <c r="MRT54" s="197"/>
      <c r="MRU54" s="197"/>
      <c r="MRV54" s="197"/>
      <c r="MRW54" s="197"/>
      <c r="MRX54" s="197"/>
      <c r="MRY54" s="197"/>
      <c r="MRZ54" s="197"/>
      <c r="MSA54" s="197"/>
      <c r="MSB54" s="197"/>
      <c r="MSC54" s="197"/>
      <c r="MSD54" s="197"/>
      <c r="MSE54" s="197"/>
      <c r="MSF54" s="197"/>
      <c r="MSG54" s="197"/>
      <c r="MSH54" s="197"/>
      <c r="MSI54" s="197"/>
      <c r="MSJ54" s="197"/>
      <c r="MSK54" s="197"/>
      <c r="MSL54" s="197"/>
      <c r="MSM54" s="197"/>
      <c r="MSN54" s="197"/>
      <c r="MSO54" s="197"/>
      <c r="MSP54" s="197"/>
      <c r="MSQ54" s="197"/>
      <c r="MSR54" s="197"/>
      <c r="MSS54" s="197"/>
      <c r="MST54" s="197"/>
      <c r="MSU54" s="197"/>
      <c r="MSV54" s="197"/>
      <c r="MSW54" s="197"/>
      <c r="MSX54" s="197"/>
      <c r="MSY54" s="197"/>
      <c r="MSZ54" s="197"/>
      <c r="MTA54" s="197"/>
      <c r="MTB54" s="197"/>
      <c r="MTC54" s="197"/>
      <c r="MTD54" s="197"/>
      <c r="MTE54" s="197"/>
      <c r="MTF54" s="197"/>
      <c r="MTG54" s="197"/>
      <c r="MTH54" s="197"/>
      <c r="MTI54" s="197"/>
      <c r="MTJ54" s="197"/>
      <c r="MTK54" s="197"/>
      <c r="MTL54" s="197"/>
      <c r="MTM54" s="197"/>
      <c r="MTN54" s="197"/>
      <c r="MTO54" s="197"/>
      <c r="MTP54" s="197"/>
      <c r="MTQ54" s="197"/>
      <c r="MTR54" s="197"/>
      <c r="MTS54" s="197"/>
      <c r="MTT54" s="197"/>
      <c r="MTU54" s="197"/>
      <c r="MTV54" s="197"/>
      <c r="MTW54" s="197"/>
      <c r="MTX54" s="197"/>
      <c r="MTY54" s="197"/>
      <c r="MTZ54" s="197"/>
      <c r="MUA54" s="197"/>
      <c r="MUB54" s="197"/>
      <c r="MUC54" s="197"/>
      <c r="MUD54" s="197"/>
      <c r="MUE54" s="197"/>
      <c r="MUF54" s="197"/>
      <c r="MUG54" s="197"/>
      <c r="MUH54" s="197"/>
      <c r="MUI54" s="197"/>
      <c r="MUJ54" s="197"/>
      <c r="MUK54" s="197"/>
      <c r="MUL54" s="197"/>
      <c r="MUM54" s="197"/>
      <c r="MUN54" s="197"/>
      <c r="MUO54" s="197"/>
      <c r="MUP54" s="197"/>
      <c r="MUQ54" s="197"/>
      <c r="MUR54" s="197"/>
      <c r="MUS54" s="197"/>
      <c r="MUT54" s="197"/>
      <c r="MUU54" s="197"/>
      <c r="MUV54" s="197"/>
      <c r="MUW54" s="197"/>
      <c r="MUX54" s="197"/>
      <c r="MUY54" s="197"/>
      <c r="MUZ54" s="197"/>
      <c r="MVA54" s="197"/>
      <c r="MVB54" s="197"/>
      <c r="MVC54" s="197"/>
      <c r="MVD54" s="197"/>
      <c r="MVE54" s="197"/>
      <c r="MVF54" s="197"/>
      <c r="MVG54" s="197"/>
      <c r="MVH54" s="197"/>
      <c r="MVI54" s="197"/>
      <c r="MVJ54" s="197"/>
      <c r="MVK54" s="197"/>
      <c r="MVL54" s="197"/>
      <c r="MVM54" s="197"/>
      <c r="MVN54" s="197"/>
      <c r="MVO54" s="197"/>
      <c r="MVP54" s="197"/>
      <c r="MVQ54" s="197"/>
      <c r="MVR54" s="197"/>
      <c r="MVS54" s="197"/>
      <c r="MVT54" s="197"/>
      <c r="MVU54" s="197"/>
      <c r="MVV54" s="197"/>
      <c r="MVW54" s="197"/>
      <c r="MVX54" s="197"/>
      <c r="MVY54" s="197"/>
      <c r="MVZ54" s="197"/>
      <c r="MWA54" s="197"/>
      <c r="MWB54" s="197"/>
      <c r="MWC54" s="197"/>
      <c r="MWD54" s="197"/>
      <c r="MWE54" s="197"/>
      <c r="MWF54" s="197"/>
      <c r="MWG54" s="197"/>
      <c r="MWH54" s="197"/>
      <c r="MWI54" s="197"/>
      <c r="MWJ54" s="197"/>
      <c r="MWK54" s="197"/>
      <c r="MWL54" s="197"/>
      <c r="MWM54" s="197"/>
      <c r="MWN54" s="197"/>
      <c r="MWO54" s="197"/>
      <c r="MWP54" s="197"/>
      <c r="MWQ54" s="197"/>
      <c r="MWR54" s="197"/>
      <c r="MWS54" s="197"/>
      <c r="MWT54" s="197"/>
      <c r="MWU54" s="197"/>
      <c r="MWV54" s="197"/>
      <c r="MWW54" s="197"/>
      <c r="MWX54" s="197"/>
      <c r="MWY54" s="197"/>
      <c r="MWZ54" s="197"/>
      <c r="MXA54" s="197"/>
      <c r="MXB54" s="197"/>
      <c r="MXC54" s="197"/>
      <c r="MXD54" s="197"/>
      <c r="MXE54" s="197"/>
      <c r="MXF54" s="197"/>
      <c r="MXG54" s="197"/>
      <c r="MXH54" s="197"/>
      <c r="MXI54" s="197"/>
      <c r="MXJ54" s="197"/>
      <c r="MXK54" s="197"/>
      <c r="MXL54" s="197"/>
      <c r="MXM54" s="197"/>
      <c r="MXN54" s="197"/>
      <c r="MXO54" s="197"/>
      <c r="MXP54" s="197"/>
      <c r="MXQ54" s="197"/>
      <c r="MXR54" s="197"/>
      <c r="MXS54" s="197"/>
      <c r="MXT54" s="197"/>
      <c r="MXU54" s="197"/>
      <c r="MXV54" s="197"/>
      <c r="MXW54" s="197"/>
      <c r="MXX54" s="197"/>
      <c r="MXY54" s="197"/>
      <c r="MXZ54" s="197"/>
      <c r="MYA54" s="197"/>
      <c r="MYB54" s="197"/>
      <c r="MYC54" s="197"/>
      <c r="MYD54" s="197"/>
      <c r="MYE54" s="197"/>
      <c r="MYF54" s="197"/>
      <c r="MYG54" s="197"/>
      <c r="MYH54" s="197"/>
      <c r="MYI54" s="197"/>
      <c r="MYJ54" s="197"/>
      <c r="MYK54" s="197"/>
      <c r="MYL54" s="197"/>
      <c r="MYM54" s="197"/>
      <c r="MYN54" s="197"/>
      <c r="MYO54" s="197"/>
      <c r="MYP54" s="197"/>
      <c r="MYQ54" s="197"/>
      <c r="MYR54" s="197"/>
      <c r="MYS54" s="197"/>
      <c r="MYT54" s="197"/>
      <c r="MYU54" s="197"/>
      <c r="MYV54" s="197"/>
      <c r="MYW54" s="197"/>
      <c r="MYX54" s="197"/>
      <c r="MYY54" s="197"/>
      <c r="MYZ54" s="197"/>
      <c r="MZA54" s="197"/>
      <c r="MZB54" s="197"/>
      <c r="MZC54" s="197"/>
      <c r="MZD54" s="197"/>
      <c r="MZE54" s="197"/>
      <c r="MZF54" s="197"/>
      <c r="MZG54" s="197"/>
      <c r="MZH54" s="197"/>
      <c r="MZI54" s="197"/>
      <c r="MZJ54" s="197"/>
      <c r="MZK54" s="197"/>
      <c r="MZL54" s="197"/>
      <c r="MZM54" s="197"/>
      <c r="MZN54" s="197"/>
      <c r="MZO54" s="197"/>
      <c r="MZP54" s="197"/>
      <c r="MZQ54" s="197"/>
      <c r="MZR54" s="197"/>
      <c r="MZS54" s="197"/>
      <c r="MZT54" s="197"/>
      <c r="MZU54" s="197"/>
      <c r="MZV54" s="197"/>
      <c r="MZW54" s="197"/>
      <c r="MZX54" s="197"/>
      <c r="MZY54" s="197"/>
      <c r="MZZ54" s="197"/>
      <c r="NAA54" s="197"/>
      <c r="NAB54" s="197"/>
      <c r="NAC54" s="197"/>
      <c r="NAD54" s="197"/>
      <c r="NAE54" s="197"/>
      <c r="NAF54" s="197"/>
      <c r="NAG54" s="197"/>
      <c r="NAH54" s="197"/>
      <c r="NAI54" s="197"/>
      <c r="NAJ54" s="197"/>
      <c r="NAK54" s="197"/>
      <c r="NAL54" s="197"/>
      <c r="NAM54" s="197"/>
      <c r="NAN54" s="197"/>
      <c r="NAO54" s="197"/>
      <c r="NAP54" s="197"/>
      <c r="NAQ54" s="197"/>
      <c r="NAR54" s="197"/>
      <c r="NAS54" s="197"/>
      <c r="NAT54" s="197"/>
      <c r="NAU54" s="197"/>
      <c r="NAV54" s="197"/>
      <c r="NAW54" s="197"/>
      <c r="NAX54" s="197"/>
      <c r="NAY54" s="197"/>
      <c r="NAZ54" s="197"/>
      <c r="NBA54" s="197"/>
      <c r="NBB54" s="197"/>
      <c r="NBC54" s="197"/>
      <c r="NBD54" s="197"/>
      <c r="NBE54" s="197"/>
      <c r="NBF54" s="197"/>
      <c r="NBG54" s="197"/>
      <c r="NBH54" s="197"/>
      <c r="NBI54" s="197"/>
      <c r="NBJ54" s="197"/>
      <c r="NBK54" s="197"/>
      <c r="NBL54" s="197"/>
      <c r="NBM54" s="197"/>
      <c r="NBN54" s="197"/>
      <c r="NBO54" s="197"/>
      <c r="NBP54" s="197"/>
      <c r="NBQ54" s="197"/>
      <c r="NBR54" s="197"/>
      <c r="NBS54" s="197"/>
      <c r="NBT54" s="197"/>
      <c r="NBU54" s="197"/>
      <c r="NBV54" s="197"/>
      <c r="NBW54" s="197"/>
      <c r="NBX54" s="197"/>
      <c r="NBY54" s="197"/>
      <c r="NBZ54" s="197"/>
      <c r="NCA54" s="197"/>
      <c r="NCB54" s="197"/>
      <c r="NCC54" s="197"/>
      <c r="NCD54" s="197"/>
      <c r="NCE54" s="197"/>
      <c r="NCF54" s="197"/>
      <c r="NCG54" s="197"/>
      <c r="NCH54" s="197"/>
      <c r="NCI54" s="197"/>
      <c r="NCJ54" s="197"/>
      <c r="NCK54" s="197"/>
      <c r="NCL54" s="197"/>
      <c r="NCM54" s="197"/>
      <c r="NCN54" s="197"/>
      <c r="NCO54" s="197"/>
      <c r="NCP54" s="197"/>
      <c r="NCQ54" s="197"/>
      <c r="NCR54" s="197"/>
      <c r="NCS54" s="197"/>
      <c r="NCT54" s="197"/>
      <c r="NCU54" s="197"/>
      <c r="NCV54" s="197"/>
      <c r="NCW54" s="197"/>
      <c r="NCX54" s="197"/>
      <c r="NCY54" s="197"/>
      <c r="NCZ54" s="197"/>
      <c r="NDA54" s="197"/>
      <c r="NDB54" s="197"/>
      <c r="NDC54" s="197"/>
      <c r="NDD54" s="197"/>
      <c r="NDE54" s="197"/>
      <c r="NDF54" s="197"/>
      <c r="NDG54" s="197"/>
      <c r="NDH54" s="197"/>
      <c r="NDI54" s="197"/>
      <c r="NDJ54" s="197"/>
      <c r="NDK54" s="197"/>
      <c r="NDL54" s="197"/>
      <c r="NDM54" s="197"/>
      <c r="NDN54" s="197"/>
      <c r="NDO54" s="197"/>
      <c r="NDP54" s="197"/>
      <c r="NDQ54" s="197"/>
      <c r="NDR54" s="197"/>
      <c r="NDS54" s="197"/>
      <c r="NDT54" s="197"/>
      <c r="NDU54" s="197"/>
      <c r="NDV54" s="197"/>
      <c r="NDW54" s="197"/>
      <c r="NDX54" s="197"/>
      <c r="NDY54" s="197"/>
      <c r="NDZ54" s="197"/>
      <c r="NEA54" s="197"/>
      <c r="NEB54" s="197"/>
      <c r="NEC54" s="197"/>
      <c r="NED54" s="197"/>
      <c r="NEE54" s="197"/>
      <c r="NEF54" s="197"/>
      <c r="NEG54" s="197"/>
      <c r="NEH54" s="197"/>
      <c r="NEI54" s="197"/>
      <c r="NEJ54" s="197"/>
      <c r="NEK54" s="197"/>
      <c r="NEL54" s="197"/>
      <c r="NEM54" s="197"/>
      <c r="NEN54" s="197"/>
      <c r="NEO54" s="197"/>
      <c r="NEP54" s="197"/>
      <c r="NEQ54" s="197"/>
      <c r="NER54" s="197"/>
      <c r="NES54" s="197"/>
      <c r="NET54" s="197"/>
      <c r="NEU54" s="197"/>
      <c r="NEV54" s="197"/>
      <c r="NEW54" s="197"/>
      <c r="NEX54" s="197"/>
      <c r="NEY54" s="197"/>
      <c r="NEZ54" s="197"/>
      <c r="NFA54" s="197"/>
      <c r="NFB54" s="197"/>
      <c r="NFC54" s="197"/>
      <c r="NFD54" s="197"/>
      <c r="NFE54" s="197"/>
      <c r="NFF54" s="197"/>
      <c r="NFG54" s="197"/>
      <c r="NFH54" s="197"/>
      <c r="NFI54" s="197"/>
      <c r="NFJ54" s="197"/>
      <c r="NFK54" s="197"/>
      <c r="NFL54" s="197"/>
      <c r="NFM54" s="197"/>
      <c r="NFN54" s="197"/>
      <c r="NFO54" s="197"/>
      <c r="NFP54" s="197"/>
      <c r="NFQ54" s="197"/>
      <c r="NFR54" s="197"/>
      <c r="NFS54" s="197"/>
      <c r="NFT54" s="197"/>
      <c r="NFU54" s="197"/>
      <c r="NFV54" s="197"/>
      <c r="NFW54" s="197"/>
      <c r="NFX54" s="197"/>
      <c r="NFY54" s="197"/>
      <c r="NFZ54" s="197"/>
      <c r="NGA54" s="197"/>
      <c r="NGB54" s="197"/>
      <c r="NGC54" s="197"/>
      <c r="NGD54" s="197"/>
      <c r="NGE54" s="197"/>
      <c r="NGF54" s="197"/>
      <c r="NGG54" s="197"/>
      <c r="NGH54" s="197"/>
      <c r="NGI54" s="197"/>
      <c r="NGJ54" s="197"/>
      <c r="NGK54" s="197"/>
      <c r="NGL54" s="197"/>
      <c r="NGM54" s="197"/>
      <c r="NGN54" s="197"/>
      <c r="NGO54" s="197"/>
      <c r="NGP54" s="197"/>
      <c r="NGQ54" s="197"/>
      <c r="NGR54" s="197"/>
      <c r="NGS54" s="197"/>
      <c r="NGT54" s="197"/>
      <c r="NGU54" s="197"/>
      <c r="NGV54" s="197"/>
      <c r="NGW54" s="197"/>
      <c r="NGX54" s="197"/>
      <c r="NGY54" s="197"/>
      <c r="NGZ54" s="197"/>
      <c r="NHA54" s="197"/>
      <c r="NHB54" s="197"/>
      <c r="NHC54" s="197"/>
      <c r="NHD54" s="197"/>
      <c r="NHE54" s="197"/>
      <c r="NHF54" s="197"/>
      <c r="NHG54" s="197"/>
      <c r="NHH54" s="197"/>
      <c r="NHI54" s="197"/>
      <c r="NHJ54" s="197"/>
      <c r="NHK54" s="197"/>
      <c r="NHL54" s="197"/>
      <c r="NHM54" s="197"/>
      <c r="NHN54" s="197"/>
      <c r="NHO54" s="197"/>
      <c r="NHP54" s="197"/>
      <c r="NHQ54" s="197"/>
      <c r="NHR54" s="197"/>
      <c r="NHS54" s="197"/>
      <c r="NHT54" s="197"/>
      <c r="NHU54" s="197"/>
      <c r="NHV54" s="197"/>
      <c r="NHW54" s="197"/>
      <c r="NHX54" s="197"/>
      <c r="NHY54" s="197"/>
      <c r="NHZ54" s="197"/>
      <c r="NIA54" s="197"/>
      <c r="NIB54" s="197"/>
      <c r="NIC54" s="197"/>
      <c r="NID54" s="197"/>
      <c r="NIE54" s="197"/>
      <c r="NIF54" s="197"/>
      <c r="NIG54" s="197"/>
      <c r="NIH54" s="197"/>
      <c r="NII54" s="197"/>
      <c r="NIJ54" s="197"/>
      <c r="NIK54" s="197"/>
      <c r="NIL54" s="197"/>
      <c r="NIM54" s="197"/>
      <c r="NIN54" s="197"/>
      <c r="NIO54" s="197"/>
      <c r="NIP54" s="197"/>
      <c r="NIQ54" s="197"/>
      <c r="NIR54" s="197"/>
      <c r="NIS54" s="197"/>
      <c r="NIT54" s="197"/>
      <c r="NIU54" s="197"/>
      <c r="NIV54" s="197"/>
      <c r="NIW54" s="197"/>
      <c r="NIX54" s="197"/>
      <c r="NIY54" s="197"/>
      <c r="NIZ54" s="197"/>
      <c r="NJA54" s="197"/>
      <c r="NJB54" s="197"/>
      <c r="NJC54" s="197"/>
      <c r="NJD54" s="197"/>
      <c r="NJE54" s="197"/>
      <c r="NJF54" s="197"/>
      <c r="NJG54" s="197"/>
      <c r="NJH54" s="197"/>
      <c r="NJI54" s="197"/>
      <c r="NJJ54" s="197"/>
      <c r="NJK54" s="197"/>
      <c r="NJL54" s="197"/>
      <c r="NJM54" s="197"/>
      <c r="NJN54" s="197"/>
      <c r="NJO54" s="197"/>
      <c r="NJP54" s="197"/>
      <c r="NJQ54" s="197"/>
      <c r="NJR54" s="197"/>
      <c r="NJS54" s="197"/>
      <c r="NJT54" s="197"/>
      <c r="NJU54" s="197"/>
      <c r="NJV54" s="197"/>
      <c r="NJW54" s="197"/>
      <c r="NJX54" s="197"/>
      <c r="NJY54" s="197"/>
      <c r="NJZ54" s="197"/>
      <c r="NKA54" s="197"/>
      <c r="NKB54" s="197"/>
      <c r="NKC54" s="197"/>
      <c r="NKD54" s="197"/>
      <c r="NKE54" s="197"/>
      <c r="NKF54" s="197"/>
      <c r="NKG54" s="197"/>
      <c r="NKH54" s="197"/>
      <c r="NKI54" s="197"/>
      <c r="NKJ54" s="197"/>
      <c r="NKK54" s="197"/>
      <c r="NKL54" s="197"/>
      <c r="NKM54" s="197"/>
      <c r="NKN54" s="197"/>
      <c r="NKO54" s="197"/>
      <c r="NKP54" s="197"/>
      <c r="NKQ54" s="197"/>
      <c r="NKR54" s="197"/>
      <c r="NKS54" s="197"/>
      <c r="NKT54" s="197"/>
      <c r="NKU54" s="197"/>
      <c r="NKV54" s="197"/>
      <c r="NKW54" s="197"/>
      <c r="NKX54" s="197"/>
      <c r="NKY54" s="197"/>
      <c r="NKZ54" s="197"/>
      <c r="NLA54" s="197"/>
      <c r="NLB54" s="197"/>
      <c r="NLC54" s="197"/>
      <c r="NLD54" s="197"/>
      <c r="NLE54" s="197"/>
      <c r="NLF54" s="197"/>
      <c r="NLG54" s="197"/>
      <c r="NLH54" s="197"/>
      <c r="NLI54" s="197"/>
      <c r="NLJ54" s="197"/>
      <c r="NLK54" s="197"/>
      <c r="NLL54" s="197"/>
      <c r="NLM54" s="197"/>
      <c r="NLN54" s="197"/>
      <c r="NLO54" s="197"/>
      <c r="NLP54" s="197"/>
      <c r="NLQ54" s="197"/>
      <c r="NLR54" s="197"/>
      <c r="NLS54" s="197"/>
      <c r="NLT54" s="197"/>
      <c r="NLU54" s="197"/>
      <c r="NLV54" s="197"/>
      <c r="NLW54" s="197"/>
      <c r="NLX54" s="197"/>
      <c r="NLY54" s="197"/>
      <c r="NLZ54" s="197"/>
      <c r="NMA54" s="197"/>
      <c r="NMB54" s="197"/>
      <c r="NMC54" s="197"/>
      <c r="NMD54" s="197"/>
      <c r="NME54" s="197"/>
      <c r="NMF54" s="197"/>
      <c r="NMG54" s="197"/>
      <c r="NMH54" s="197"/>
      <c r="NMI54" s="197"/>
      <c r="NMJ54" s="197"/>
      <c r="NMK54" s="197"/>
      <c r="NML54" s="197"/>
      <c r="NMM54" s="197"/>
      <c r="NMN54" s="197"/>
      <c r="NMO54" s="197"/>
      <c r="NMP54" s="197"/>
      <c r="NMQ54" s="197"/>
      <c r="NMR54" s="197"/>
      <c r="NMS54" s="197"/>
      <c r="NMT54" s="197"/>
      <c r="NMU54" s="197"/>
      <c r="NMV54" s="197"/>
      <c r="NMW54" s="197"/>
      <c r="NMX54" s="197"/>
      <c r="NMY54" s="197"/>
      <c r="NMZ54" s="197"/>
      <c r="NNA54" s="197"/>
      <c r="NNB54" s="197"/>
      <c r="NNC54" s="197"/>
      <c r="NND54" s="197"/>
      <c r="NNE54" s="197"/>
      <c r="NNF54" s="197"/>
      <c r="NNG54" s="197"/>
      <c r="NNH54" s="197"/>
      <c r="NNI54" s="197"/>
      <c r="NNJ54" s="197"/>
      <c r="NNK54" s="197"/>
      <c r="NNL54" s="197"/>
      <c r="NNM54" s="197"/>
      <c r="NNN54" s="197"/>
      <c r="NNO54" s="197"/>
      <c r="NNP54" s="197"/>
      <c r="NNQ54" s="197"/>
      <c r="NNR54" s="197"/>
      <c r="NNS54" s="197"/>
      <c r="NNT54" s="197"/>
      <c r="NNU54" s="197"/>
      <c r="NNV54" s="197"/>
      <c r="NNW54" s="197"/>
      <c r="NNX54" s="197"/>
      <c r="NNY54" s="197"/>
      <c r="NNZ54" s="197"/>
      <c r="NOA54" s="197"/>
      <c r="NOB54" s="197"/>
      <c r="NOC54" s="197"/>
      <c r="NOD54" s="197"/>
      <c r="NOE54" s="197"/>
      <c r="NOF54" s="197"/>
      <c r="NOG54" s="197"/>
      <c r="NOH54" s="197"/>
      <c r="NOI54" s="197"/>
      <c r="NOJ54" s="197"/>
      <c r="NOK54" s="197"/>
      <c r="NOL54" s="197"/>
      <c r="NOM54" s="197"/>
      <c r="NON54" s="197"/>
      <c r="NOO54" s="197"/>
      <c r="NOP54" s="197"/>
      <c r="NOQ54" s="197"/>
      <c r="NOR54" s="197"/>
      <c r="NOS54" s="197"/>
      <c r="NOT54" s="197"/>
      <c r="NOU54" s="197"/>
      <c r="NOV54" s="197"/>
      <c r="NOW54" s="197"/>
      <c r="NOX54" s="197"/>
      <c r="NOY54" s="197"/>
      <c r="NOZ54" s="197"/>
      <c r="NPA54" s="197"/>
      <c r="NPB54" s="197"/>
      <c r="NPC54" s="197"/>
      <c r="NPD54" s="197"/>
      <c r="NPE54" s="197"/>
      <c r="NPF54" s="197"/>
      <c r="NPG54" s="197"/>
      <c r="NPH54" s="197"/>
      <c r="NPI54" s="197"/>
      <c r="NPJ54" s="197"/>
      <c r="NPK54" s="197"/>
      <c r="NPL54" s="197"/>
      <c r="NPM54" s="197"/>
      <c r="NPN54" s="197"/>
      <c r="NPO54" s="197"/>
      <c r="NPP54" s="197"/>
      <c r="NPQ54" s="197"/>
      <c r="NPR54" s="197"/>
      <c r="NPS54" s="197"/>
      <c r="NPT54" s="197"/>
      <c r="NPU54" s="197"/>
      <c r="NPV54" s="197"/>
      <c r="NPW54" s="197"/>
      <c r="NPX54" s="197"/>
      <c r="NPY54" s="197"/>
      <c r="NPZ54" s="197"/>
      <c r="NQA54" s="197"/>
      <c r="NQB54" s="197"/>
      <c r="NQC54" s="197"/>
      <c r="NQD54" s="197"/>
      <c r="NQE54" s="197"/>
      <c r="NQF54" s="197"/>
      <c r="NQG54" s="197"/>
      <c r="NQH54" s="197"/>
      <c r="NQI54" s="197"/>
      <c r="NQJ54" s="197"/>
      <c r="NQK54" s="197"/>
      <c r="NQL54" s="197"/>
      <c r="NQM54" s="197"/>
      <c r="NQN54" s="197"/>
      <c r="NQO54" s="197"/>
      <c r="NQP54" s="197"/>
      <c r="NQQ54" s="197"/>
      <c r="NQR54" s="197"/>
      <c r="NQS54" s="197"/>
      <c r="NQT54" s="197"/>
      <c r="NQU54" s="197"/>
      <c r="NQV54" s="197"/>
      <c r="NQW54" s="197"/>
      <c r="NQX54" s="197"/>
      <c r="NQY54" s="197"/>
      <c r="NQZ54" s="197"/>
      <c r="NRA54" s="197"/>
      <c r="NRB54" s="197"/>
      <c r="NRC54" s="197"/>
      <c r="NRD54" s="197"/>
      <c r="NRE54" s="197"/>
      <c r="NRF54" s="197"/>
      <c r="NRG54" s="197"/>
      <c r="NRH54" s="197"/>
      <c r="NRI54" s="197"/>
      <c r="NRJ54" s="197"/>
      <c r="NRK54" s="197"/>
      <c r="NRL54" s="197"/>
      <c r="NRM54" s="197"/>
      <c r="NRN54" s="197"/>
      <c r="NRO54" s="197"/>
      <c r="NRP54" s="197"/>
      <c r="NRQ54" s="197"/>
      <c r="NRR54" s="197"/>
      <c r="NRS54" s="197"/>
      <c r="NRT54" s="197"/>
      <c r="NRU54" s="197"/>
      <c r="NRV54" s="197"/>
      <c r="NRW54" s="197"/>
      <c r="NRX54" s="197"/>
      <c r="NRY54" s="197"/>
      <c r="NRZ54" s="197"/>
      <c r="NSA54" s="197"/>
      <c r="NSB54" s="197"/>
      <c r="NSC54" s="197"/>
      <c r="NSD54" s="197"/>
      <c r="NSE54" s="197"/>
      <c r="NSF54" s="197"/>
      <c r="NSG54" s="197"/>
      <c r="NSH54" s="197"/>
      <c r="NSI54" s="197"/>
      <c r="NSJ54" s="197"/>
      <c r="NSK54" s="197"/>
      <c r="NSL54" s="197"/>
      <c r="NSM54" s="197"/>
      <c r="NSN54" s="197"/>
      <c r="NSO54" s="197"/>
      <c r="NSP54" s="197"/>
      <c r="NSQ54" s="197"/>
      <c r="NSR54" s="197"/>
      <c r="NSS54" s="197"/>
      <c r="NST54" s="197"/>
      <c r="NSU54" s="197"/>
      <c r="NSV54" s="197"/>
      <c r="NSW54" s="197"/>
      <c r="NSX54" s="197"/>
      <c r="NSY54" s="197"/>
      <c r="NSZ54" s="197"/>
      <c r="NTA54" s="197"/>
      <c r="NTB54" s="197"/>
      <c r="NTC54" s="197"/>
      <c r="NTD54" s="197"/>
      <c r="NTE54" s="197"/>
      <c r="NTF54" s="197"/>
      <c r="NTG54" s="197"/>
      <c r="NTH54" s="197"/>
      <c r="NTI54" s="197"/>
      <c r="NTJ54" s="197"/>
      <c r="NTK54" s="197"/>
      <c r="NTL54" s="197"/>
      <c r="NTM54" s="197"/>
      <c r="NTN54" s="197"/>
      <c r="NTO54" s="197"/>
      <c r="NTP54" s="197"/>
      <c r="NTQ54" s="197"/>
      <c r="NTR54" s="197"/>
      <c r="NTS54" s="197"/>
      <c r="NTT54" s="197"/>
      <c r="NTU54" s="197"/>
      <c r="NTV54" s="197"/>
      <c r="NTW54" s="197"/>
      <c r="NTX54" s="197"/>
      <c r="NTY54" s="197"/>
      <c r="NTZ54" s="197"/>
      <c r="NUA54" s="197"/>
      <c r="NUB54" s="197"/>
      <c r="NUC54" s="197"/>
      <c r="NUD54" s="197"/>
      <c r="NUE54" s="197"/>
      <c r="NUF54" s="197"/>
      <c r="NUG54" s="197"/>
      <c r="NUH54" s="197"/>
      <c r="NUI54" s="197"/>
      <c r="NUJ54" s="197"/>
      <c r="NUK54" s="197"/>
      <c r="NUL54" s="197"/>
      <c r="NUM54" s="197"/>
      <c r="NUN54" s="197"/>
      <c r="NUO54" s="197"/>
      <c r="NUP54" s="197"/>
      <c r="NUQ54" s="197"/>
      <c r="NUR54" s="197"/>
      <c r="NUS54" s="197"/>
      <c r="NUT54" s="197"/>
      <c r="NUU54" s="197"/>
      <c r="NUV54" s="197"/>
      <c r="NUW54" s="197"/>
      <c r="NUX54" s="197"/>
      <c r="NUY54" s="197"/>
      <c r="NUZ54" s="197"/>
      <c r="NVA54" s="197"/>
      <c r="NVB54" s="197"/>
      <c r="NVC54" s="197"/>
      <c r="NVD54" s="197"/>
      <c r="NVE54" s="197"/>
      <c r="NVF54" s="197"/>
      <c r="NVG54" s="197"/>
      <c r="NVH54" s="197"/>
      <c r="NVI54" s="197"/>
      <c r="NVJ54" s="197"/>
      <c r="NVK54" s="197"/>
      <c r="NVL54" s="197"/>
      <c r="NVM54" s="197"/>
      <c r="NVN54" s="197"/>
      <c r="NVO54" s="197"/>
      <c r="NVP54" s="197"/>
      <c r="NVQ54" s="197"/>
      <c r="NVR54" s="197"/>
      <c r="NVS54" s="197"/>
      <c r="NVT54" s="197"/>
      <c r="NVU54" s="197"/>
      <c r="NVV54" s="197"/>
      <c r="NVW54" s="197"/>
      <c r="NVX54" s="197"/>
      <c r="NVY54" s="197"/>
      <c r="NVZ54" s="197"/>
      <c r="NWA54" s="197"/>
      <c r="NWB54" s="197"/>
      <c r="NWC54" s="197"/>
      <c r="NWD54" s="197"/>
      <c r="NWE54" s="197"/>
      <c r="NWF54" s="197"/>
      <c r="NWG54" s="197"/>
      <c r="NWH54" s="197"/>
      <c r="NWI54" s="197"/>
      <c r="NWJ54" s="197"/>
      <c r="NWK54" s="197"/>
      <c r="NWL54" s="197"/>
      <c r="NWM54" s="197"/>
      <c r="NWN54" s="197"/>
      <c r="NWO54" s="197"/>
      <c r="NWP54" s="197"/>
      <c r="NWQ54" s="197"/>
      <c r="NWR54" s="197"/>
      <c r="NWS54" s="197"/>
      <c r="NWT54" s="197"/>
      <c r="NWU54" s="197"/>
      <c r="NWV54" s="197"/>
      <c r="NWW54" s="197"/>
      <c r="NWX54" s="197"/>
      <c r="NWY54" s="197"/>
      <c r="NWZ54" s="197"/>
      <c r="NXA54" s="197"/>
      <c r="NXB54" s="197"/>
      <c r="NXC54" s="197"/>
      <c r="NXD54" s="197"/>
      <c r="NXE54" s="197"/>
      <c r="NXF54" s="197"/>
      <c r="NXG54" s="197"/>
      <c r="NXH54" s="197"/>
      <c r="NXI54" s="197"/>
      <c r="NXJ54" s="197"/>
      <c r="NXK54" s="197"/>
      <c r="NXL54" s="197"/>
      <c r="NXM54" s="197"/>
      <c r="NXN54" s="197"/>
      <c r="NXO54" s="197"/>
      <c r="NXP54" s="197"/>
      <c r="NXQ54" s="197"/>
      <c r="NXR54" s="197"/>
      <c r="NXS54" s="197"/>
      <c r="NXT54" s="197"/>
      <c r="NXU54" s="197"/>
      <c r="NXV54" s="197"/>
      <c r="NXW54" s="197"/>
      <c r="NXX54" s="197"/>
      <c r="NXY54" s="197"/>
      <c r="NXZ54" s="197"/>
      <c r="NYA54" s="197"/>
      <c r="NYB54" s="197"/>
      <c r="NYC54" s="197"/>
      <c r="NYD54" s="197"/>
      <c r="NYE54" s="197"/>
      <c r="NYF54" s="197"/>
      <c r="NYG54" s="197"/>
      <c r="NYH54" s="197"/>
      <c r="NYI54" s="197"/>
      <c r="NYJ54" s="197"/>
      <c r="NYK54" s="197"/>
      <c r="NYL54" s="197"/>
      <c r="NYM54" s="197"/>
      <c r="NYN54" s="197"/>
      <c r="NYO54" s="197"/>
      <c r="NYP54" s="197"/>
      <c r="NYQ54" s="197"/>
      <c r="NYR54" s="197"/>
      <c r="NYS54" s="197"/>
      <c r="NYT54" s="197"/>
      <c r="NYU54" s="197"/>
      <c r="NYV54" s="197"/>
      <c r="NYW54" s="197"/>
      <c r="NYX54" s="197"/>
      <c r="NYY54" s="197"/>
      <c r="NYZ54" s="197"/>
      <c r="NZA54" s="197"/>
      <c r="NZB54" s="197"/>
      <c r="NZC54" s="197"/>
      <c r="NZD54" s="197"/>
      <c r="NZE54" s="197"/>
      <c r="NZF54" s="197"/>
      <c r="NZG54" s="197"/>
      <c r="NZH54" s="197"/>
      <c r="NZI54" s="197"/>
      <c r="NZJ54" s="197"/>
      <c r="NZK54" s="197"/>
      <c r="NZL54" s="197"/>
      <c r="NZM54" s="197"/>
      <c r="NZN54" s="197"/>
      <c r="NZO54" s="197"/>
      <c r="NZP54" s="197"/>
      <c r="NZQ54" s="197"/>
      <c r="NZR54" s="197"/>
      <c r="NZS54" s="197"/>
      <c r="NZT54" s="197"/>
      <c r="NZU54" s="197"/>
      <c r="NZV54" s="197"/>
      <c r="NZW54" s="197"/>
      <c r="NZX54" s="197"/>
      <c r="NZY54" s="197"/>
      <c r="NZZ54" s="197"/>
      <c r="OAA54" s="197"/>
      <c r="OAB54" s="197"/>
      <c r="OAC54" s="197"/>
      <c r="OAD54" s="197"/>
      <c r="OAE54" s="197"/>
      <c r="OAF54" s="197"/>
      <c r="OAG54" s="197"/>
      <c r="OAH54" s="197"/>
      <c r="OAI54" s="197"/>
      <c r="OAJ54" s="197"/>
      <c r="OAK54" s="197"/>
      <c r="OAL54" s="197"/>
      <c r="OAM54" s="197"/>
      <c r="OAN54" s="197"/>
      <c r="OAO54" s="197"/>
      <c r="OAP54" s="197"/>
      <c r="OAQ54" s="197"/>
      <c r="OAR54" s="197"/>
      <c r="OAS54" s="197"/>
      <c r="OAT54" s="197"/>
      <c r="OAU54" s="197"/>
      <c r="OAV54" s="197"/>
      <c r="OAW54" s="197"/>
      <c r="OAX54" s="197"/>
      <c r="OAY54" s="197"/>
      <c r="OAZ54" s="197"/>
      <c r="OBA54" s="197"/>
      <c r="OBB54" s="197"/>
      <c r="OBC54" s="197"/>
      <c r="OBD54" s="197"/>
      <c r="OBE54" s="197"/>
      <c r="OBF54" s="197"/>
      <c r="OBG54" s="197"/>
      <c r="OBH54" s="197"/>
      <c r="OBI54" s="197"/>
      <c r="OBJ54" s="197"/>
      <c r="OBK54" s="197"/>
      <c r="OBL54" s="197"/>
      <c r="OBM54" s="197"/>
      <c r="OBN54" s="197"/>
      <c r="OBO54" s="197"/>
      <c r="OBP54" s="197"/>
      <c r="OBQ54" s="197"/>
      <c r="OBR54" s="197"/>
      <c r="OBS54" s="197"/>
      <c r="OBT54" s="197"/>
      <c r="OBU54" s="197"/>
      <c r="OBV54" s="197"/>
      <c r="OBW54" s="197"/>
      <c r="OBX54" s="197"/>
      <c r="OBY54" s="197"/>
      <c r="OBZ54" s="197"/>
      <c r="OCA54" s="197"/>
      <c r="OCB54" s="197"/>
      <c r="OCC54" s="197"/>
      <c r="OCD54" s="197"/>
      <c r="OCE54" s="197"/>
      <c r="OCF54" s="197"/>
      <c r="OCG54" s="197"/>
      <c r="OCH54" s="197"/>
      <c r="OCI54" s="197"/>
      <c r="OCJ54" s="197"/>
      <c r="OCK54" s="197"/>
      <c r="OCL54" s="197"/>
      <c r="OCM54" s="197"/>
      <c r="OCN54" s="197"/>
      <c r="OCO54" s="197"/>
      <c r="OCP54" s="197"/>
      <c r="OCQ54" s="197"/>
      <c r="OCR54" s="197"/>
      <c r="OCS54" s="197"/>
      <c r="OCT54" s="197"/>
      <c r="OCU54" s="197"/>
      <c r="OCV54" s="197"/>
      <c r="OCW54" s="197"/>
      <c r="OCX54" s="197"/>
      <c r="OCY54" s="197"/>
      <c r="OCZ54" s="197"/>
      <c r="ODA54" s="197"/>
      <c r="ODB54" s="197"/>
      <c r="ODC54" s="197"/>
      <c r="ODD54" s="197"/>
      <c r="ODE54" s="197"/>
      <c r="ODF54" s="197"/>
      <c r="ODG54" s="197"/>
      <c r="ODH54" s="197"/>
      <c r="ODI54" s="197"/>
      <c r="ODJ54" s="197"/>
      <c r="ODK54" s="197"/>
      <c r="ODL54" s="197"/>
      <c r="ODM54" s="197"/>
      <c r="ODN54" s="197"/>
      <c r="ODO54" s="197"/>
      <c r="ODP54" s="197"/>
      <c r="ODQ54" s="197"/>
      <c r="ODR54" s="197"/>
      <c r="ODS54" s="197"/>
      <c r="ODT54" s="197"/>
      <c r="ODU54" s="197"/>
      <c r="ODV54" s="197"/>
      <c r="ODW54" s="197"/>
      <c r="ODX54" s="197"/>
      <c r="ODY54" s="197"/>
      <c r="ODZ54" s="197"/>
      <c r="OEA54" s="197"/>
      <c r="OEB54" s="197"/>
      <c r="OEC54" s="197"/>
      <c r="OED54" s="197"/>
      <c r="OEE54" s="197"/>
      <c r="OEF54" s="197"/>
      <c r="OEG54" s="197"/>
      <c r="OEH54" s="197"/>
      <c r="OEI54" s="197"/>
      <c r="OEJ54" s="197"/>
      <c r="OEK54" s="197"/>
      <c r="OEL54" s="197"/>
      <c r="OEM54" s="197"/>
      <c r="OEN54" s="197"/>
      <c r="OEO54" s="197"/>
      <c r="OEP54" s="197"/>
      <c r="OEQ54" s="197"/>
      <c r="OER54" s="197"/>
      <c r="OES54" s="197"/>
      <c r="OET54" s="197"/>
      <c r="OEU54" s="197"/>
      <c r="OEV54" s="197"/>
      <c r="OEW54" s="197"/>
      <c r="OEX54" s="197"/>
      <c r="OEY54" s="197"/>
      <c r="OEZ54" s="197"/>
      <c r="OFA54" s="197"/>
      <c r="OFB54" s="197"/>
      <c r="OFC54" s="197"/>
      <c r="OFD54" s="197"/>
      <c r="OFE54" s="197"/>
      <c r="OFF54" s="197"/>
      <c r="OFG54" s="197"/>
      <c r="OFH54" s="197"/>
      <c r="OFI54" s="197"/>
      <c r="OFJ54" s="197"/>
      <c r="OFK54" s="197"/>
      <c r="OFL54" s="197"/>
      <c r="OFM54" s="197"/>
      <c r="OFN54" s="197"/>
      <c r="OFO54" s="197"/>
      <c r="OFP54" s="197"/>
      <c r="OFQ54" s="197"/>
      <c r="OFR54" s="197"/>
      <c r="OFS54" s="197"/>
      <c r="OFT54" s="197"/>
      <c r="OFU54" s="197"/>
      <c r="OFV54" s="197"/>
      <c r="OFW54" s="197"/>
      <c r="OFX54" s="197"/>
      <c r="OFY54" s="197"/>
      <c r="OFZ54" s="197"/>
      <c r="OGA54" s="197"/>
      <c r="OGB54" s="197"/>
      <c r="OGC54" s="197"/>
      <c r="OGD54" s="197"/>
      <c r="OGE54" s="197"/>
      <c r="OGF54" s="197"/>
      <c r="OGG54" s="197"/>
      <c r="OGH54" s="197"/>
      <c r="OGI54" s="197"/>
      <c r="OGJ54" s="197"/>
      <c r="OGK54" s="197"/>
      <c r="OGL54" s="197"/>
      <c r="OGM54" s="197"/>
      <c r="OGN54" s="197"/>
      <c r="OGO54" s="197"/>
      <c r="OGP54" s="197"/>
      <c r="OGQ54" s="197"/>
      <c r="OGR54" s="197"/>
      <c r="OGS54" s="197"/>
      <c r="OGT54" s="197"/>
      <c r="OGU54" s="197"/>
      <c r="OGV54" s="197"/>
      <c r="OGW54" s="197"/>
      <c r="OGX54" s="197"/>
      <c r="OGY54" s="197"/>
      <c r="OGZ54" s="197"/>
      <c r="OHA54" s="197"/>
      <c r="OHB54" s="197"/>
      <c r="OHC54" s="197"/>
      <c r="OHD54" s="197"/>
      <c r="OHE54" s="197"/>
      <c r="OHF54" s="197"/>
      <c r="OHG54" s="197"/>
      <c r="OHH54" s="197"/>
      <c r="OHI54" s="197"/>
      <c r="OHJ54" s="197"/>
      <c r="OHK54" s="197"/>
      <c r="OHL54" s="197"/>
      <c r="OHM54" s="197"/>
      <c r="OHN54" s="197"/>
      <c r="OHO54" s="197"/>
      <c r="OHP54" s="197"/>
      <c r="OHQ54" s="197"/>
      <c r="OHR54" s="197"/>
      <c r="OHS54" s="197"/>
      <c r="OHT54" s="197"/>
      <c r="OHU54" s="197"/>
      <c r="OHV54" s="197"/>
      <c r="OHW54" s="197"/>
      <c r="OHX54" s="197"/>
      <c r="OHY54" s="197"/>
      <c r="OHZ54" s="197"/>
      <c r="OIA54" s="197"/>
      <c r="OIB54" s="197"/>
      <c r="OIC54" s="197"/>
      <c r="OID54" s="197"/>
      <c r="OIE54" s="197"/>
      <c r="OIF54" s="197"/>
      <c r="OIG54" s="197"/>
      <c r="OIH54" s="197"/>
      <c r="OII54" s="197"/>
      <c r="OIJ54" s="197"/>
      <c r="OIK54" s="197"/>
      <c r="OIL54" s="197"/>
      <c r="OIM54" s="197"/>
      <c r="OIN54" s="197"/>
      <c r="OIO54" s="197"/>
      <c r="OIP54" s="197"/>
      <c r="OIQ54" s="197"/>
      <c r="OIR54" s="197"/>
      <c r="OIS54" s="197"/>
      <c r="OIT54" s="197"/>
      <c r="OIU54" s="197"/>
      <c r="OIV54" s="197"/>
      <c r="OIW54" s="197"/>
      <c r="OIX54" s="197"/>
      <c r="OIY54" s="197"/>
      <c r="OIZ54" s="197"/>
      <c r="OJA54" s="197"/>
      <c r="OJB54" s="197"/>
      <c r="OJC54" s="197"/>
      <c r="OJD54" s="197"/>
      <c r="OJE54" s="197"/>
      <c r="OJF54" s="197"/>
      <c r="OJG54" s="197"/>
      <c r="OJH54" s="197"/>
      <c r="OJI54" s="197"/>
      <c r="OJJ54" s="197"/>
      <c r="OJK54" s="197"/>
      <c r="OJL54" s="197"/>
      <c r="OJM54" s="197"/>
      <c r="OJN54" s="197"/>
      <c r="OJO54" s="197"/>
      <c r="OJP54" s="197"/>
      <c r="OJQ54" s="197"/>
      <c r="OJR54" s="197"/>
      <c r="OJS54" s="197"/>
      <c r="OJT54" s="197"/>
      <c r="OJU54" s="197"/>
      <c r="OJV54" s="197"/>
      <c r="OJW54" s="197"/>
      <c r="OJX54" s="197"/>
      <c r="OJY54" s="197"/>
      <c r="OJZ54" s="197"/>
      <c r="OKA54" s="197"/>
      <c r="OKB54" s="197"/>
      <c r="OKC54" s="197"/>
      <c r="OKD54" s="197"/>
      <c r="OKE54" s="197"/>
      <c r="OKF54" s="197"/>
      <c r="OKG54" s="197"/>
      <c r="OKH54" s="197"/>
      <c r="OKI54" s="197"/>
      <c r="OKJ54" s="197"/>
      <c r="OKK54" s="197"/>
      <c r="OKL54" s="197"/>
      <c r="OKM54" s="197"/>
      <c r="OKN54" s="197"/>
      <c r="OKO54" s="197"/>
      <c r="OKP54" s="197"/>
      <c r="OKQ54" s="197"/>
      <c r="OKR54" s="197"/>
      <c r="OKS54" s="197"/>
      <c r="OKT54" s="197"/>
      <c r="OKU54" s="197"/>
      <c r="OKV54" s="197"/>
      <c r="OKW54" s="197"/>
      <c r="OKX54" s="197"/>
      <c r="OKY54" s="197"/>
      <c r="OKZ54" s="197"/>
      <c r="OLA54" s="197"/>
      <c r="OLB54" s="197"/>
      <c r="OLC54" s="197"/>
      <c r="OLD54" s="197"/>
      <c r="OLE54" s="197"/>
      <c r="OLF54" s="197"/>
      <c r="OLG54" s="197"/>
      <c r="OLH54" s="197"/>
      <c r="OLI54" s="197"/>
      <c r="OLJ54" s="197"/>
      <c r="OLK54" s="197"/>
      <c r="OLL54" s="197"/>
      <c r="OLM54" s="197"/>
      <c r="OLN54" s="197"/>
      <c r="OLO54" s="197"/>
      <c r="OLP54" s="197"/>
      <c r="OLQ54" s="197"/>
      <c r="OLR54" s="197"/>
      <c r="OLS54" s="197"/>
      <c r="OLT54" s="197"/>
      <c r="OLU54" s="197"/>
      <c r="OLV54" s="197"/>
      <c r="OLW54" s="197"/>
      <c r="OLX54" s="197"/>
      <c r="OLY54" s="197"/>
      <c r="OLZ54" s="197"/>
      <c r="OMA54" s="197"/>
      <c r="OMB54" s="197"/>
      <c r="OMC54" s="197"/>
      <c r="OMD54" s="197"/>
      <c r="OME54" s="197"/>
      <c r="OMF54" s="197"/>
      <c r="OMG54" s="197"/>
      <c r="OMH54" s="197"/>
      <c r="OMI54" s="197"/>
      <c r="OMJ54" s="197"/>
      <c r="OMK54" s="197"/>
      <c r="OML54" s="197"/>
      <c r="OMM54" s="197"/>
      <c r="OMN54" s="197"/>
      <c r="OMO54" s="197"/>
      <c r="OMP54" s="197"/>
      <c r="OMQ54" s="197"/>
      <c r="OMR54" s="197"/>
      <c r="OMS54" s="197"/>
      <c r="OMT54" s="197"/>
      <c r="OMU54" s="197"/>
      <c r="OMV54" s="197"/>
      <c r="OMW54" s="197"/>
      <c r="OMX54" s="197"/>
      <c r="OMY54" s="197"/>
      <c r="OMZ54" s="197"/>
      <c r="ONA54" s="197"/>
      <c r="ONB54" s="197"/>
      <c r="ONC54" s="197"/>
      <c r="OND54" s="197"/>
      <c r="ONE54" s="197"/>
      <c r="ONF54" s="197"/>
      <c r="ONG54" s="197"/>
      <c r="ONH54" s="197"/>
      <c r="ONI54" s="197"/>
      <c r="ONJ54" s="197"/>
      <c r="ONK54" s="197"/>
      <c r="ONL54" s="197"/>
      <c r="ONM54" s="197"/>
      <c r="ONN54" s="197"/>
      <c r="ONO54" s="197"/>
      <c r="ONP54" s="197"/>
      <c r="ONQ54" s="197"/>
      <c r="ONR54" s="197"/>
      <c r="ONS54" s="197"/>
      <c r="ONT54" s="197"/>
      <c r="ONU54" s="197"/>
      <c r="ONV54" s="197"/>
      <c r="ONW54" s="197"/>
      <c r="ONX54" s="197"/>
      <c r="ONY54" s="197"/>
      <c r="ONZ54" s="197"/>
      <c r="OOA54" s="197"/>
      <c r="OOB54" s="197"/>
      <c r="OOC54" s="197"/>
      <c r="OOD54" s="197"/>
      <c r="OOE54" s="197"/>
      <c r="OOF54" s="197"/>
      <c r="OOG54" s="197"/>
      <c r="OOH54" s="197"/>
      <c r="OOI54" s="197"/>
      <c r="OOJ54" s="197"/>
      <c r="OOK54" s="197"/>
      <c r="OOL54" s="197"/>
      <c r="OOM54" s="197"/>
      <c r="OON54" s="197"/>
      <c r="OOO54" s="197"/>
      <c r="OOP54" s="197"/>
      <c r="OOQ54" s="197"/>
      <c r="OOR54" s="197"/>
      <c r="OOS54" s="197"/>
      <c r="OOT54" s="197"/>
      <c r="OOU54" s="197"/>
      <c r="OOV54" s="197"/>
      <c r="OOW54" s="197"/>
      <c r="OOX54" s="197"/>
      <c r="OOY54" s="197"/>
      <c r="OOZ54" s="197"/>
      <c r="OPA54" s="197"/>
      <c r="OPB54" s="197"/>
      <c r="OPC54" s="197"/>
      <c r="OPD54" s="197"/>
      <c r="OPE54" s="197"/>
      <c r="OPF54" s="197"/>
      <c r="OPG54" s="197"/>
      <c r="OPH54" s="197"/>
      <c r="OPI54" s="197"/>
      <c r="OPJ54" s="197"/>
      <c r="OPK54" s="197"/>
      <c r="OPL54" s="197"/>
      <c r="OPM54" s="197"/>
      <c r="OPN54" s="197"/>
      <c r="OPO54" s="197"/>
      <c r="OPP54" s="197"/>
      <c r="OPQ54" s="197"/>
      <c r="OPR54" s="197"/>
      <c r="OPS54" s="197"/>
      <c r="OPT54" s="197"/>
      <c r="OPU54" s="197"/>
      <c r="OPV54" s="197"/>
      <c r="OPW54" s="197"/>
      <c r="OPX54" s="197"/>
      <c r="OPY54" s="197"/>
      <c r="OPZ54" s="197"/>
      <c r="OQA54" s="197"/>
      <c r="OQB54" s="197"/>
      <c r="OQC54" s="197"/>
      <c r="OQD54" s="197"/>
      <c r="OQE54" s="197"/>
      <c r="OQF54" s="197"/>
      <c r="OQG54" s="197"/>
      <c r="OQH54" s="197"/>
      <c r="OQI54" s="197"/>
      <c r="OQJ54" s="197"/>
      <c r="OQK54" s="197"/>
      <c r="OQL54" s="197"/>
      <c r="OQM54" s="197"/>
      <c r="OQN54" s="197"/>
      <c r="OQO54" s="197"/>
      <c r="OQP54" s="197"/>
      <c r="OQQ54" s="197"/>
      <c r="OQR54" s="197"/>
      <c r="OQS54" s="197"/>
      <c r="OQT54" s="197"/>
      <c r="OQU54" s="197"/>
      <c r="OQV54" s="197"/>
      <c r="OQW54" s="197"/>
      <c r="OQX54" s="197"/>
      <c r="OQY54" s="197"/>
      <c r="OQZ54" s="197"/>
      <c r="ORA54" s="197"/>
      <c r="ORB54" s="197"/>
      <c r="ORC54" s="197"/>
      <c r="ORD54" s="197"/>
      <c r="ORE54" s="197"/>
      <c r="ORF54" s="197"/>
      <c r="ORG54" s="197"/>
      <c r="ORH54" s="197"/>
      <c r="ORI54" s="197"/>
      <c r="ORJ54" s="197"/>
      <c r="ORK54" s="197"/>
      <c r="ORL54" s="197"/>
      <c r="ORM54" s="197"/>
      <c r="ORN54" s="197"/>
      <c r="ORO54" s="197"/>
      <c r="ORP54" s="197"/>
      <c r="ORQ54" s="197"/>
      <c r="ORR54" s="197"/>
      <c r="ORS54" s="197"/>
      <c r="ORT54" s="197"/>
      <c r="ORU54" s="197"/>
      <c r="ORV54" s="197"/>
      <c r="ORW54" s="197"/>
      <c r="ORX54" s="197"/>
      <c r="ORY54" s="197"/>
      <c r="ORZ54" s="197"/>
      <c r="OSA54" s="197"/>
      <c r="OSB54" s="197"/>
      <c r="OSC54" s="197"/>
      <c r="OSD54" s="197"/>
      <c r="OSE54" s="197"/>
      <c r="OSF54" s="197"/>
      <c r="OSG54" s="197"/>
      <c r="OSH54" s="197"/>
      <c r="OSI54" s="197"/>
      <c r="OSJ54" s="197"/>
      <c r="OSK54" s="197"/>
      <c r="OSL54" s="197"/>
      <c r="OSM54" s="197"/>
      <c r="OSN54" s="197"/>
      <c r="OSO54" s="197"/>
      <c r="OSP54" s="197"/>
      <c r="OSQ54" s="197"/>
      <c r="OSR54" s="197"/>
      <c r="OSS54" s="197"/>
      <c r="OST54" s="197"/>
      <c r="OSU54" s="197"/>
      <c r="OSV54" s="197"/>
      <c r="OSW54" s="197"/>
      <c r="OSX54" s="197"/>
      <c r="OSY54" s="197"/>
      <c r="OSZ54" s="197"/>
      <c r="OTA54" s="197"/>
      <c r="OTB54" s="197"/>
      <c r="OTC54" s="197"/>
      <c r="OTD54" s="197"/>
      <c r="OTE54" s="197"/>
      <c r="OTF54" s="197"/>
      <c r="OTG54" s="197"/>
      <c r="OTH54" s="197"/>
      <c r="OTI54" s="197"/>
      <c r="OTJ54" s="197"/>
      <c r="OTK54" s="197"/>
      <c r="OTL54" s="197"/>
      <c r="OTM54" s="197"/>
      <c r="OTN54" s="197"/>
      <c r="OTO54" s="197"/>
      <c r="OTP54" s="197"/>
      <c r="OTQ54" s="197"/>
      <c r="OTR54" s="197"/>
      <c r="OTS54" s="197"/>
      <c r="OTT54" s="197"/>
      <c r="OTU54" s="197"/>
      <c r="OTV54" s="197"/>
      <c r="OTW54" s="197"/>
      <c r="OTX54" s="197"/>
      <c r="OTY54" s="197"/>
      <c r="OTZ54" s="197"/>
      <c r="OUA54" s="197"/>
      <c r="OUB54" s="197"/>
      <c r="OUC54" s="197"/>
      <c r="OUD54" s="197"/>
      <c r="OUE54" s="197"/>
      <c r="OUF54" s="197"/>
      <c r="OUG54" s="197"/>
      <c r="OUH54" s="197"/>
      <c r="OUI54" s="197"/>
      <c r="OUJ54" s="197"/>
      <c r="OUK54" s="197"/>
      <c r="OUL54" s="197"/>
      <c r="OUM54" s="197"/>
      <c r="OUN54" s="197"/>
      <c r="OUO54" s="197"/>
      <c r="OUP54" s="197"/>
      <c r="OUQ54" s="197"/>
      <c r="OUR54" s="197"/>
      <c r="OUS54" s="197"/>
      <c r="OUT54" s="197"/>
      <c r="OUU54" s="197"/>
      <c r="OUV54" s="197"/>
      <c r="OUW54" s="197"/>
      <c r="OUX54" s="197"/>
      <c r="OUY54" s="197"/>
      <c r="OUZ54" s="197"/>
      <c r="OVA54" s="197"/>
      <c r="OVB54" s="197"/>
      <c r="OVC54" s="197"/>
      <c r="OVD54" s="197"/>
      <c r="OVE54" s="197"/>
      <c r="OVF54" s="197"/>
      <c r="OVG54" s="197"/>
      <c r="OVH54" s="197"/>
      <c r="OVI54" s="197"/>
      <c r="OVJ54" s="197"/>
      <c r="OVK54" s="197"/>
      <c r="OVL54" s="197"/>
      <c r="OVM54" s="197"/>
      <c r="OVN54" s="197"/>
      <c r="OVO54" s="197"/>
      <c r="OVP54" s="197"/>
      <c r="OVQ54" s="197"/>
      <c r="OVR54" s="197"/>
      <c r="OVS54" s="197"/>
      <c r="OVT54" s="197"/>
      <c r="OVU54" s="197"/>
      <c r="OVV54" s="197"/>
      <c r="OVW54" s="197"/>
      <c r="OVX54" s="197"/>
      <c r="OVY54" s="197"/>
      <c r="OVZ54" s="197"/>
      <c r="OWA54" s="197"/>
      <c r="OWB54" s="197"/>
      <c r="OWC54" s="197"/>
      <c r="OWD54" s="197"/>
      <c r="OWE54" s="197"/>
      <c r="OWF54" s="197"/>
      <c r="OWG54" s="197"/>
      <c r="OWH54" s="197"/>
      <c r="OWI54" s="197"/>
      <c r="OWJ54" s="197"/>
      <c r="OWK54" s="197"/>
      <c r="OWL54" s="197"/>
      <c r="OWM54" s="197"/>
      <c r="OWN54" s="197"/>
      <c r="OWO54" s="197"/>
      <c r="OWP54" s="197"/>
      <c r="OWQ54" s="197"/>
      <c r="OWR54" s="197"/>
      <c r="OWS54" s="197"/>
      <c r="OWT54" s="197"/>
      <c r="OWU54" s="197"/>
      <c r="OWV54" s="197"/>
      <c r="OWW54" s="197"/>
      <c r="OWX54" s="197"/>
      <c r="OWY54" s="197"/>
      <c r="OWZ54" s="197"/>
      <c r="OXA54" s="197"/>
      <c r="OXB54" s="197"/>
      <c r="OXC54" s="197"/>
      <c r="OXD54" s="197"/>
      <c r="OXE54" s="197"/>
      <c r="OXF54" s="197"/>
      <c r="OXG54" s="197"/>
      <c r="OXH54" s="197"/>
      <c r="OXI54" s="197"/>
      <c r="OXJ54" s="197"/>
      <c r="OXK54" s="197"/>
      <c r="OXL54" s="197"/>
      <c r="OXM54" s="197"/>
      <c r="OXN54" s="197"/>
      <c r="OXO54" s="197"/>
      <c r="OXP54" s="197"/>
      <c r="OXQ54" s="197"/>
      <c r="OXR54" s="197"/>
      <c r="OXS54" s="197"/>
      <c r="OXT54" s="197"/>
      <c r="OXU54" s="197"/>
      <c r="OXV54" s="197"/>
      <c r="OXW54" s="197"/>
      <c r="OXX54" s="197"/>
      <c r="OXY54" s="197"/>
      <c r="OXZ54" s="197"/>
      <c r="OYA54" s="197"/>
      <c r="OYB54" s="197"/>
      <c r="OYC54" s="197"/>
      <c r="OYD54" s="197"/>
      <c r="OYE54" s="197"/>
      <c r="OYF54" s="197"/>
      <c r="OYG54" s="197"/>
      <c r="OYH54" s="197"/>
      <c r="OYI54" s="197"/>
      <c r="OYJ54" s="197"/>
      <c r="OYK54" s="197"/>
      <c r="OYL54" s="197"/>
      <c r="OYM54" s="197"/>
      <c r="OYN54" s="197"/>
      <c r="OYO54" s="197"/>
      <c r="OYP54" s="197"/>
      <c r="OYQ54" s="197"/>
      <c r="OYR54" s="197"/>
      <c r="OYS54" s="197"/>
      <c r="OYT54" s="197"/>
      <c r="OYU54" s="197"/>
      <c r="OYV54" s="197"/>
      <c r="OYW54" s="197"/>
      <c r="OYX54" s="197"/>
      <c r="OYY54" s="197"/>
      <c r="OYZ54" s="197"/>
      <c r="OZA54" s="197"/>
      <c r="OZB54" s="197"/>
      <c r="OZC54" s="197"/>
      <c r="OZD54" s="197"/>
      <c r="OZE54" s="197"/>
      <c r="OZF54" s="197"/>
      <c r="OZG54" s="197"/>
      <c r="OZH54" s="197"/>
      <c r="OZI54" s="197"/>
      <c r="OZJ54" s="197"/>
      <c r="OZK54" s="197"/>
      <c r="OZL54" s="197"/>
      <c r="OZM54" s="197"/>
      <c r="OZN54" s="197"/>
      <c r="OZO54" s="197"/>
      <c r="OZP54" s="197"/>
      <c r="OZQ54" s="197"/>
      <c r="OZR54" s="197"/>
      <c r="OZS54" s="197"/>
      <c r="OZT54" s="197"/>
      <c r="OZU54" s="197"/>
      <c r="OZV54" s="197"/>
      <c r="OZW54" s="197"/>
      <c r="OZX54" s="197"/>
      <c r="OZY54" s="197"/>
      <c r="OZZ54" s="197"/>
      <c r="PAA54" s="197"/>
      <c r="PAB54" s="197"/>
      <c r="PAC54" s="197"/>
      <c r="PAD54" s="197"/>
      <c r="PAE54" s="197"/>
      <c r="PAF54" s="197"/>
      <c r="PAG54" s="197"/>
      <c r="PAH54" s="197"/>
      <c r="PAI54" s="197"/>
      <c r="PAJ54" s="197"/>
      <c r="PAK54" s="197"/>
      <c r="PAL54" s="197"/>
      <c r="PAM54" s="197"/>
      <c r="PAN54" s="197"/>
      <c r="PAO54" s="197"/>
      <c r="PAP54" s="197"/>
      <c r="PAQ54" s="197"/>
      <c r="PAR54" s="197"/>
      <c r="PAS54" s="197"/>
      <c r="PAT54" s="197"/>
      <c r="PAU54" s="197"/>
      <c r="PAV54" s="197"/>
      <c r="PAW54" s="197"/>
      <c r="PAX54" s="197"/>
      <c r="PAY54" s="197"/>
      <c r="PAZ54" s="197"/>
      <c r="PBA54" s="197"/>
      <c r="PBB54" s="197"/>
      <c r="PBC54" s="197"/>
      <c r="PBD54" s="197"/>
      <c r="PBE54" s="197"/>
      <c r="PBF54" s="197"/>
      <c r="PBG54" s="197"/>
      <c r="PBH54" s="197"/>
      <c r="PBI54" s="197"/>
      <c r="PBJ54" s="197"/>
      <c r="PBK54" s="197"/>
      <c r="PBL54" s="197"/>
      <c r="PBM54" s="197"/>
      <c r="PBN54" s="197"/>
      <c r="PBO54" s="197"/>
      <c r="PBP54" s="197"/>
      <c r="PBQ54" s="197"/>
      <c r="PBR54" s="197"/>
      <c r="PBS54" s="197"/>
      <c r="PBT54" s="197"/>
      <c r="PBU54" s="197"/>
      <c r="PBV54" s="197"/>
      <c r="PBW54" s="197"/>
      <c r="PBX54" s="197"/>
      <c r="PBY54" s="197"/>
      <c r="PBZ54" s="197"/>
      <c r="PCA54" s="197"/>
      <c r="PCB54" s="197"/>
      <c r="PCC54" s="197"/>
      <c r="PCD54" s="197"/>
      <c r="PCE54" s="197"/>
      <c r="PCF54" s="197"/>
      <c r="PCG54" s="197"/>
      <c r="PCH54" s="197"/>
      <c r="PCI54" s="197"/>
      <c r="PCJ54" s="197"/>
      <c r="PCK54" s="197"/>
      <c r="PCL54" s="197"/>
      <c r="PCM54" s="197"/>
      <c r="PCN54" s="197"/>
      <c r="PCO54" s="197"/>
      <c r="PCP54" s="197"/>
      <c r="PCQ54" s="197"/>
      <c r="PCR54" s="197"/>
      <c r="PCS54" s="197"/>
      <c r="PCT54" s="197"/>
      <c r="PCU54" s="197"/>
      <c r="PCV54" s="197"/>
      <c r="PCW54" s="197"/>
      <c r="PCX54" s="197"/>
      <c r="PCY54" s="197"/>
      <c r="PCZ54" s="197"/>
      <c r="PDA54" s="197"/>
      <c r="PDB54" s="197"/>
      <c r="PDC54" s="197"/>
      <c r="PDD54" s="197"/>
      <c r="PDE54" s="197"/>
      <c r="PDF54" s="197"/>
      <c r="PDG54" s="197"/>
      <c r="PDH54" s="197"/>
      <c r="PDI54" s="197"/>
      <c r="PDJ54" s="197"/>
      <c r="PDK54" s="197"/>
      <c r="PDL54" s="197"/>
      <c r="PDM54" s="197"/>
      <c r="PDN54" s="197"/>
      <c r="PDO54" s="197"/>
      <c r="PDP54" s="197"/>
      <c r="PDQ54" s="197"/>
      <c r="PDR54" s="197"/>
      <c r="PDS54" s="197"/>
      <c r="PDT54" s="197"/>
      <c r="PDU54" s="197"/>
      <c r="PDV54" s="197"/>
      <c r="PDW54" s="197"/>
      <c r="PDX54" s="197"/>
      <c r="PDY54" s="197"/>
      <c r="PDZ54" s="197"/>
      <c r="PEA54" s="197"/>
      <c r="PEB54" s="197"/>
      <c r="PEC54" s="197"/>
      <c r="PED54" s="197"/>
      <c r="PEE54" s="197"/>
      <c r="PEF54" s="197"/>
      <c r="PEG54" s="197"/>
      <c r="PEH54" s="197"/>
      <c r="PEI54" s="197"/>
      <c r="PEJ54" s="197"/>
      <c r="PEK54" s="197"/>
      <c r="PEL54" s="197"/>
      <c r="PEM54" s="197"/>
      <c r="PEN54" s="197"/>
      <c r="PEO54" s="197"/>
      <c r="PEP54" s="197"/>
      <c r="PEQ54" s="197"/>
      <c r="PER54" s="197"/>
      <c r="PES54" s="197"/>
      <c r="PET54" s="197"/>
      <c r="PEU54" s="197"/>
      <c r="PEV54" s="197"/>
      <c r="PEW54" s="197"/>
      <c r="PEX54" s="197"/>
      <c r="PEY54" s="197"/>
      <c r="PEZ54" s="197"/>
      <c r="PFA54" s="197"/>
      <c r="PFB54" s="197"/>
      <c r="PFC54" s="197"/>
      <c r="PFD54" s="197"/>
      <c r="PFE54" s="197"/>
      <c r="PFF54" s="197"/>
      <c r="PFG54" s="197"/>
      <c r="PFH54" s="197"/>
      <c r="PFI54" s="197"/>
      <c r="PFJ54" s="197"/>
      <c r="PFK54" s="197"/>
      <c r="PFL54" s="197"/>
      <c r="PFM54" s="197"/>
      <c r="PFN54" s="197"/>
      <c r="PFO54" s="197"/>
      <c r="PFP54" s="197"/>
      <c r="PFQ54" s="197"/>
      <c r="PFR54" s="197"/>
      <c r="PFS54" s="197"/>
      <c r="PFT54" s="197"/>
      <c r="PFU54" s="197"/>
      <c r="PFV54" s="197"/>
      <c r="PFW54" s="197"/>
      <c r="PFX54" s="197"/>
      <c r="PFY54" s="197"/>
      <c r="PFZ54" s="197"/>
      <c r="PGA54" s="197"/>
      <c r="PGB54" s="197"/>
      <c r="PGC54" s="197"/>
      <c r="PGD54" s="197"/>
      <c r="PGE54" s="197"/>
      <c r="PGF54" s="197"/>
      <c r="PGG54" s="197"/>
      <c r="PGH54" s="197"/>
      <c r="PGI54" s="197"/>
      <c r="PGJ54" s="197"/>
      <c r="PGK54" s="197"/>
      <c r="PGL54" s="197"/>
      <c r="PGM54" s="197"/>
      <c r="PGN54" s="197"/>
      <c r="PGO54" s="197"/>
      <c r="PGP54" s="197"/>
      <c r="PGQ54" s="197"/>
      <c r="PGR54" s="197"/>
      <c r="PGS54" s="197"/>
      <c r="PGT54" s="197"/>
      <c r="PGU54" s="197"/>
      <c r="PGV54" s="197"/>
      <c r="PGW54" s="197"/>
      <c r="PGX54" s="197"/>
      <c r="PGY54" s="197"/>
      <c r="PGZ54" s="197"/>
      <c r="PHA54" s="197"/>
      <c r="PHB54" s="197"/>
      <c r="PHC54" s="197"/>
      <c r="PHD54" s="197"/>
      <c r="PHE54" s="197"/>
      <c r="PHF54" s="197"/>
      <c r="PHG54" s="197"/>
      <c r="PHH54" s="197"/>
      <c r="PHI54" s="197"/>
      <c r="PHJ54" s="197"/>
      <c r="PHK54" s="197"/>
      <c r="PHL54" s="197"/>
      <c r="PHM54" s="197"/>
      <c r="PHN54" s="197"/>
      <c r="PHO54" s="197"/>
      <c r="PHP54" s="197"/>
      <c r="PHQ54" s="197"/>
      <c r="PHR54" s="197"/>
      <c r="PHS54" s="197"/>
      <c r="PHT54" s="197"/>
      <c r="PHU54" s="197"/>
      <c r="PHV54" s="197"/>
      <c r="PHW54" s="197"/>
      <c r="PHX54" s="197"/>
      <c r="PHY54" s="197"/>
      <c r="PHZ54" s="197"/>
      <c r="PIA54" s="197"/>
      <c r="PIB54" s="197"/>
      <c r="PIC54" s="197"/>
      <c r="PID54" s="197"/>
      <c r="PIE54" s="197"/>
      <c r="PIF54" s="197"/>
      <c r="PIG54" s="197"/>
      <c r="PIH54" s="197"/>
      <c r="PII54" s="197"/>
      <c r="PIJ54" s="197"/>
      <c r="PIK54" s="197"/>
      <c r="PIL54" s="197"/>
      <c r="PIM54" s="197"/>
      <c r="PIN54" s="197"/>
      <c r="PIO54" s="197"/>
      <c r="PIP54" s="197"/>
      <c r="PIQ54" s="197"/>
      <c r="PIR54" s="197"/>
      <c r="PIS54" s="197"/>
      <c r="PIT54" s="197"/>
      <c r="PIU54" s="197"/>
      <c r="PIV54" s="197"/>
      <c r="PIW54" s="197"/>
      <c r="PIX54" s="197"/>
      <c r="PIY54" s="197"/>
      <c r="PIZ54" s="197"/>
      <c r="PJA54" s="197"/>
      <c r="PJB54" s="197"/>
      <c r="PJC54" s="197"/>
      <c r="PJD54" s="197"/>
      <c r="PJE54" s="197"/>
      <c r="PJF54" s="197"/>
      <c r="PJG54" s="197"/>
      <c r="PJH54" s="197"/>
      <c r="PJI54" s="197"/>
      <c r="PJJ54" s="197"/>
      <c r="PJK54" s="197"/>
      <c r="PJL54" s="197"/>
      <c r="PJM54" s="197"/>
      <c r="PJN54" s="197"/>
      <c r="PJO54" s="197"/>
      <c r="PJP54" s="197"/>
      <c r="PJQ54" s="197"/>
      <c r="PJR54" s="197"/>
      <c r="PJS54" s="197"/>
      <c r="PJT54" s="197"/>
      <c r="PJU54" s="197"/>
      <c r="PJV54" s="197"/>
      <c r="PJW54" s="197"/>
      <c r="PJX54" s="197"/>
      <c r="PJY54" s="197"/>
      <c r="PJZ54" s="197"/>
      <c r="PKA54" s="197"/>
      <c r="PKB54" s="197"/>
      <c r="PKC54" s="197"/>
      <c r="PKD54" s="197"/>
      <c r="PKE54" s="197"/>
      <c r="PKF54" s="197"/>
      <c r="PKG54" s="197"/>
      <c r="PKH54" s="197"/>
      <c r="PKI54" s="197"/>
      <c r="PKJ54" s="197"/>
      <c r="PKK54" s="197"/>
      <c r="PKL54" s="197"/>
      <c r="PKM54" s="197"/>
      <c r="PKN54" s="197"/>
      <c r="PKO54" s="197"/>
      <c r="PKP54" s="197"/>
      <c r="PKQ54" s="197"/>
      <c r="PKR54" s="197"/>
      <c r="PKS54" s="197"/>
      <c r="PKT54" s="197"/>
      <c r="PKU54" s="197"/>
      <c r="PKV54" s="197"/>
      <c r="PKW54" s="197"/>
      <c r="PKX54" s="197"/>
      <c r="PKY54" s="197"/>
      <c r="PKZ54" s="197"/>
      <c r="PLA54" s="197"/>
      <c r="PLB54" s="197"/>
      <c r="PLC54" s="197"/>
      <c r="PLD54" s="197"/>
      <c r="PLE54" s="197"/>
      <c r="PLF54" s="197"/>
      <c r="PLG54" s="197"/>
      <c r="PLH54" s="197"/>
      <c r="PLI54" s="197"/>
      <c r="PLJ54" s="197"/>
      <c r="PLK54" s="197"/>
      <c r="PLL54" s="197"/>
      <c r="PLM54" s="197"/>
      <c r="PLN54" s="197"/>
      <c r="PLO54" s="197"/>
      <c r="PLP54" s="197"/>
      <c r="PLQ54" s="197"/>
      <c r="PLR54" s="197"/>
      <c r="PLS54" s="197"/>
      <c r="PLT54" s="197"/>
      <c r="PLU54" s="197"/>
      <c r="PLV54" s="197"/>
      <c r="PLW54" s="197"/>
      <c r="PLX54" s="197"/>
      <c r="PLY54" s="197"/>
      <c r="PLZ54" s="197"/>
      <c r="PMA54" s="197"/>
      <c r="PMB54" s="197"/>
      <c r="PMC54" s="197"/>
      <c r="PMD54" s="197"/>
      <c r="PME54" s="197"/>
      <c r="PMF54" s="197"/>
      <c r="PMG54" s="197"/>
      <c r="PMH54" s="197"/>
      <c r="PMI54" s="197"/>
      <c r="PMJ54" s="197"/>
      <c r="PMK54" s="197"/>
      <c r="PML54" s="197"/>
      <c r="PMM54" s="197"/>
      <c r="PMN54" s="197"/>
      <c r="PMO54" s="197"/>
      <c r="PMP54" s="197"/>
      <c r="PMQ54" s="197"/>
      <c r="PMR54" s="197"/>
      <c r="PMS54" s="197"/>
      <c r="PMT54" s="197"/>
      <c r="PMU54" s="197"/>
      <c r="PMV54" s="197"/>
      <c r="PMW54" s="197"/>
      <c r="PMX54" s="197"/>
      <c r="PMY54" s="197"/>
      <c r="PMZ54" s="197"/>
      <c r="PNA54" s="197"/>
      <c r="PNB54" s="197"/>
      <c r="PNC54" s="197"/>
      <c r="PND54" s="197"/>
      <c r="PNE54" s="197"/>
      <c r="PNF54" s="197"/>
      <c r="PNG54" s="197"/>
      <c r="PNH54" s="197"/>
      <c r="PNI54" s="197"/>
      <c r="PNJ54" s="197"/>
      <c r="PNK54" s="197"/>
      <c r="PNL54" s="197"/>
      <c r="PNM54" s="197"/>
      <c r="PNN54" s="197"/>
      <c r="PNO54" s="197"/>
      <c r="PNP54" s="197"/>
      <c r="PNQ54" s="197"/>
      <c r="PNR54" s="197"/>
      <c r="PNS54" s="197"/>
      <c r="PNT54" s="197"/>
      <c r="PNU54" s="197"/>
      <c r="PNV54" s="197"/>
      <c r="PNW54" s="197"/>
      <c r="PNX54" s="197"/>
      <c r="PNY54" s="197"/>
      <c r="PNZ54" s="197"/>
      <c r="POA54" s="197"/>
      <c r="POB54" s="197"/>
      <c r="POC54" s="197"/>
      <c r="POD54" s="197"/>
      <c r="POE54" s="197"/>
      <c r="POF54" s="197"/>
      <c r="POG54" s="197"/>
      <c r="POH54" s="197"/>
      <c r="POI54" s="197"/>
      <c r="POJ54" s="197"/>
      <c r="POK54" s="197"/>
      <c r="POL54" s="197"/>
      <c r="POM54" s="197"/>
      <c r="PON54" s="197"/>
      <c r="POO54" s="197"/>
      <c r="POP54" s="197"/>
      <c r="POQ54" s="197"/>
      <c r="POR54" s="197"/>
      <c r="POS54" s="197"/>
      <c r="POT54" s="197"/>
      <c r="POU54" s="197"/>
      <c r="POV54" s="197"/>
      <c r="POW54" s="197"/>
      <c r="POX54" s="197"/>
      <c r="POY54" s="197"/>
      <c r="POZ54" s="197"/>
      <c r="PPA54" s="197"/>
      <c r="PPB54" s="197"/>
      <c r="PPC54" s="197"/>
      <c r="PPD54" s="197"/>
      <c r="PPE54" s="197"/>
      <c r="PPF54" s="197"/>
      <c r="PPG54" s="197"/>
      <c r="PPH54" s="197"/>
      <c r="PPI54" s="197"/>
      <c r="PPJ54" s="197"/>
      <c r="PPK54" s="197"/>
      <c r="PPL54" s="197"/>
      <c r="PPM54" s="197"/>
      <c r="PPN54" s="197"/>
      <c r="PPO54" s="197"/>
      <c r="PPP54" s="197"/>
      <c r="PPQ54" s="197"/>
      <c r="PPR54" s="197"/>
      <c r="PPS54" s="197"/>
      <c r="PPT54" s="197"/>
      <c r="PPU54" s="197"/>
      <c r="PPV54" s="197"/>
      <c r="PPW54" s="197"/>
      <c r="PPX54" s="197"/>
      <c r="PPY54" s="197"/>
      <c r="PPZ54" s="197"/>
      <c r="PQA54" s="197"/>
      <c r="PQB54" s="197"/>
      <c r="PQC54" s="197"/>
      <c r="PQD54" s="197"/>
      <c r="PQE54" s="197"/>
      <c r="PQF54" s="197"/>
      <c r="PQG54" s="197"/>
      <c r="PQH54" s="197"/>
      <c r="PQI54" s="197"/>
      <c r="PQJ54" s="197"/>
      <c r="PQK54" s="197"/>
      <c r="PQL54" s="197"/>
      <c r="PQM54" s="197"/>
      <c r="PQN54" s="197"/>
      <c r="PQO54" s="197"/>
      <c r="PQP54" s="197"/>
      <c r="PQQ54" s="197"/>
      <c r="PQR54" s="197"/>
      <c r="PQS54" s="197"/>
      <c r="PQT54" s="197"/>
      <c r="PQU54" s="197"/>
      <c r="PQV54" s="197"/>
      <c r="PQW54" s="197"/>
      <c r="PQX54" s="197"/>
      <c r="PQY54" s="197"/>
      <c r="PQZ54" s="197"/>
      <c r="PRA54" s="197"/>
      <c r="PRB54" s="197"/>
      <c r="PRC54" s="197"/>
      <c r="PRD54" s="197"/>
      <c r="PRE54" s="197"/>
      <c r="PRF54" s="197"/>
      <c r="PRG54" s="197"/>
      <c r="PRH54" s="197"/>
      <c r="PRI54" s="197"/>
      <c r="PRJ54" s="197"/>
      <c r="PRK54" s="197"/>
      <c r="PRL54" s="197"/>
      <c r="PRM54" s="197"/>
      <c r="PRN54" s="197"/>
      <c r="PRO54" s="197"/>
      <c r="PRP54" s="197"/>
      <c r="PRQ54" s="197"/>
      <c r="PRR54" s="197"/>
      <c r="PRS54" s="197"/>
      <c r="PRT54" s="197"/>
      <c r="PRU54" s="197"/>
      <c r="PRV54" s="197"/>
      <c r="PRW54" s="197"/>
      <c r="PRX54" s="197"/>
      <c r="PRY54" s="197"/>
      <c r="PRZ54" s="197"/>
      <c r="PSA54" s="197"/>
      <c r="PSB54" s="197"/>
      <c r="PSC54" s="197"/>
      <c r="PSD54" s="197"/>
      <c r="PSE54" s="197"/>
      <c r="PSF54" s="197"/>
      <c r="PSG54" s="197"/>
      <c r="PSH54" s="197"/>
      <c r="PSI54" s="197"/>
      <c r="PSJ54" s="197"/>
      <c r="PSK54" s="197"/>
      <c r="PSL54" s="197"/>
      <c r="PSM54" s="197"/>
      <c r="PSN54" s="197"/>
      <c r="PSO54" s="197"/>
      <c r="PSP54" s="197"/>
      <c r="PSQ54" s="197"/>
      <c r="PSR54" s="197"/>
      <c r="PSS54" s="197"/>
      <c r="PST54" s="197"/>
      <c r="PSU54" s="197"/>
      <c r="PSV54" s="197"/>
      <c r="PSW54" s="197"/>
      <c r="PSX54" s="197"/>
      <c r="PSY54" s="197"/>
      <c r="PSZ54" s="197"/>
      <c r="PTA54" s="197"/>
      <c r="PTB54" s="197"/>
      <c r="PTC54" s="197"/>
      <c r="PTD54" s="197"/>
      <c r="PTE54" s="197"/>
      <c r="PTF54" s="197"/>
      <c r="PTG54" s="197"/>
      <c r="PTH54" s="197"/>
      <c r="PTI54" s="197"/>
      <c r="PTJ54" s="197"/>
      <c r="PTK54" s="197"/>
      <c r="PTL54" s="197"/>
      <c r="PTM54" s="197"/>
      <c r="PTN54" s="197"/>
      <c r="PTO54" s="197"/>
      <c r="PTP54" s="197"/>
      <c r="PTQ54" s="197"/>
      <c r="PTR54" s="197"/>
      <c r="PTS54" s="197"/>
      <c r="PTT54" s="197"/>
      <c r="PTU54" s="197"/>
      <c r="PTV54" s="197"/>
      <c r="PTW54" s="197"/>
      <c r="PTX54" s="197"/>
      <c r="PTY54" s="197"/>
      <c r="PTZ54" s="197"/>
      <c r="PUA54" s="197"/>
      <c r="PUB54" s="197"/>
      <c r="PUC54" s="197"/>
      <c r="PUD54" s="197"/>
      <c r="PUE54" s="197"/>
      <c r="PUF54" s="197"/>
      <c r="PUG54" s="197"/>
      <c r="PUH54" s="197"/>
      <c r="PUI54" s="197"/>
      <c r="PUJ54" s="197"/>
      <c r="PUK54" s="197"/>
      <c r="PUL54" s="197"/>
      <c r="PUM54" s="197"/>
      <c r="PUN54" s="197"/>
      <c r="PUO54" s="197"/>
      <c r="PUP54" s="197"/>
      <c r="PUQ54" s="197"/>
      <c r="PUR54" s="197"/>
      <c r="PUS54" s="197"/>
      <c r="PUT54" s="197"/>
      <c r="PUU54" s="197"/>
      <c r="PUV54" s="197"/>
      <c r="PUW54" s="197"/>
      <c r="PUX54" s="197"/>
      <c r="PUY54" s="197"/>
      <c r="PUZ54" s="197"/>
      <c r="PVA54" s="197"/>
      <c r="PVB54" s="197"/>
      <c r="PVC54" s="197"/>
      <c r="PVD54" s="197"/>
      <c r="PVE54" s="197"/>
      <c r="PVF54" s="197"/>
      <c r="PVG54" s="197"/>
      <c r="PVH54" s="197"/>
      <c r="PVI54" s="197"/>
      <c r="PVJ54" s="197"/>
      <c r="PVK54" s="197"/>
      <c r="PVL54" s="197"/>
      <c r="PVM54" s="197"/>
      <c r="PVN54" s="197"/>
      <c r="PVO54" s="197"/>
      <c r="PVP54" s="197"/>
      <c r="PVQ54" s="197"/>
      <c r="PVR54" s="197"/>
      <c r="PVS54" s="197"/>
      <c r="PVT54" s="197"/>
      <c r="PVU54" s="197"/>
      <c r="PVV54" s="197"/>
      <c r="PVW54" s="197"/>
      <c r="PVX54" s="197"/>
      <c r="PVY54" s="197"/>
      <c r="PVZ54" s="197"/>
      <c r="PWA54" s="197"/>
      <c r="PWB54" s="197"/>
      <c r="PWC54" s="197"/>
      <c r="PWD54" s="197"/>
      <c r="PWE54" s="197"/>
      <c r="PWF54" s="197"/>
      <c r="PWG54" s="197"/>
      <c r="PWH54" s="197"/>
      <c r="PWI54" s="197"/>
      <c r="PWJ54" s="197"/>
      <c r="PWK54" s="197"/>
      <c r="PWL54" s="197"/>
      <c r="PWM54" s="197"/>
      <c r="PWN54" s="197"/>
      <c r="PWO54" s="197"/>
      <c r="PWP54" s="197"/>
      <c r="PWQ54" s="197"/>
      <c r="PWR54" s="197"/>
      <c r="PWS54" s="197"/>
      <c r="PWT54" s="197"/>
      <c r="PWU54" s="197"/>
      <c r="PWV54" s="197"/>
      <c r="PWW54" s="197"/>
      <c r="PWX54" s="197"/>
      <c r="PWY54" s="197"/>
      <c r="PWZ54" s="197"/>
      <c r="PXA54" s="197"/>
      <c r="PXB54" s="197"/>
      <c r="PXC54" s="197"/>
      <c r="PXD54" s="197"/>
      <c r="PXE54" s="197"/>
      <c r="PXF54" s="197"/>
      <c r="PXG54" s="197"/>
      <c r="PXH54" s="197"/>
      <c r="PXI54" s="197"/>
      <c r="PXJ54" s="197"/>
      <c r="PXK54" s="197"/>
      <c r="PXL54" s="197"/>
      <c r="PXM54" s="197"/>
      <c r="PXN54" s="197"/>
      <c r="PXO54" s="197"/>
      <c r="PXP54" s="197"/>
      <c r="PXQ54" s="197"/>
      <c r="PXR54" s="197"/>
      <c r="PXS54" s="197"/>
      <c r="PXT54" s="197"/>
      <c r="PXU54" s="197"/>
      <c r="PXV54" s="197"/>
      <c r="PXW54" s="197"/>
      <c r="PXX54" s="197"/>
      <c r="PXY54" s="197"/>
      <c r="PXZ54" s="197"/>
      <c r="PYA54" s="197"/>
      <c r="PYB54" s="197"/>
      <c r="PYC54" s="197"/>
      <c r="PYD54" s="197"/>
      <c r="PYE54" s="197"/>
      <c r="PYF54" s="197"/>
      <c r="PYG54" s="197"/>
      <c r="PYH54" s="197"/>
      <c r="PYI54" s="197"/>
      <c r="PYJ54" s="197"/>
      <c r="PYK54" s="197"/>
      <c r="PYL54" s="197"/>
      <c r="PYM54" s="197"/>
      <c r="PYN54" s="197"/>
      <c r="PYO54" s="197"/>
      <c r="PYP54" s="197"/>
      <c r="PYQ54" s="197"/>
      <c r="PYR54" s="197"/>
      <c r="PYS54" s="197"/>
      <c r="PYT54" s="197"/>
      <c r="PYU54" s="197"/>
      <c r="PYV54" s="197"/>
      <c r="PYW54" s="197"/>
      <c r="PYX54" s="197"/>
      <c r="PYY54" s="197"/>
      <c r="PYZ54" s="197"/>
      <c r="PZA54" s="197"/>
      <c r="PZB54" s="197"/>
      <c r="PZC54" s="197"/>
      <c r="PZD54" s="197"/>
      <c r="PZE54" s="197"/>
      <c r="PZF54" s="197"/>
      <c r="PZG54" s="197"/>
      <c r="PZH54" s="197"/>
      <c r="PZI54" s="197"/>
      <c r="PZJ54" s="197"/>
      <c r="PZK54" s="197"/>
      <c r="PZL54" s="197"/>
      <c r="PZM54" s="197"/>
      <c r="PZN54" s="197"/>
      <c r="PZO54" s="197"/>
      <c r="PZP54" s="197"/>
      <c r="PZQ54" s="197"/>
      <c r="PZR54" s="197"/>
      <c r="PZS54" s="197"/>
      <c r="PZT54" s="197"/>
      <c r="PZU54" s="197"/>
      <c r="PZV54" s="197"/>
      <c r="PZW54" s="197"/>
      <c r="PZX54" s="197"/>
      <c r="PZY54" s="197"/>
      <c r="PZZ54" s="197"/>
      <c r="QAA54" s="197"/>
      <c r="QAB54" s="197"/>
      <c r="QAC54" s="197"/>
      <c r="QAD54" s="197"/>
      <c r="QAE54" s="197"/>
      <c r="QAF54" s="197"/>
      <c r="QAG54" s="197"/>
      <c r="QAH54" s="197"/>
      <c r="QAI54" s="197"/>
      <c r="QAJ54" s="197"/>
      <c r="QAK54" s="197"/>
      <c r="QAL54" s="197"/>
      <c r="QAM54" s="197"/>
      <c r="QAN54" s="197"/>
      <c r="QAO54" s="197"/>
      <c r="QAP54" s="197"/>
      <c r="QAQ54" s="197"/>
      <c r="QAR54" s="197"/>
      <c r="QAS54" s="197"/>
      <c r="QAT54" s="197"/>
      <c r="QAU54" s="197"/>
      <c r="QAV54" s="197"/>
      <c r="QAW54" s="197"/>
      <c r="QAX54" s="197"/>
      <c r="QAY54" s="197"/>
      <c r="QAZ54" s="197"/>
      <c r="QBA54" s="197"/>
      <c r="QBB54" s="197"/>
      <c r="QBC54" s="197"/>
      <c r="QBD54" s="197"/>
      <c r="QBE54" s="197"/>
      <c r="QBF54" s="197"/>
      <c r="QBG54" s="197"/>
      <c r="QBH54" s="197"/>
      <c r="QBI54" s="197"/>
      <c r="QBJ54" s="197"/>
      <c r="QBK54" s="197"/>
      <c r="QBL54" s="197"/>
      <c r="QBM54" s="197"/>
      <c r="QBN54" s="197"/>
      <c r="QBO54" s="197"/>
      <c r="QBP54" s="197"/>
      <c r="QBQ54" s="197"/>
      <c r="QBR54" s="197"/>
      <c r="QBS54" s="197"/>
      <c r="QBT54" s="197"/>
      <c r="QBU54" s="197"/>
      <c r="QBV54" s="197"/>
      <c r="QBW54" s="197"/>
      <c r="QBX54" s="197"/>
      <c r="QBY54" s="197"/>
      <c r="QBZ54" s="197"/>
      <c r="QCA54" s="197"/>
      <c r="QCB54" s="197"/>
      <c r="QCC54" s="197"/>
      <c r="QCD54" s="197"/>
      <c r="QCE54" s="197"/>
      <c r="QCF54" s="197"/>
      <c r="QCG54" s="197"/>
      <c r="QCH54" s="197"/>
      <c r="QCI54" s="197"/>
      <c r="QCJ54" s="197"/>
      <c r="QCK54" s="197"/>
      <c r="QCL54" s="197"/>
      <c r="QCM54" s="197"/>
      <c r="QCN54" s="197"/>
      <c r="QCO54" s="197"/>
      <c r="QCP54" s="197"/>
      <c r="QCQ54" s="197"/>
      <c r="QCR54" s="197"/>
      <c r="QCS54" s="197"/>
      <c r="QCT54" s="197"/>
      <c r="QCU54" s="197"/>
      <c r="QCV54" s="197"/>
      <c r="QCW54" s="197"/>
      <c r="QCX54" s="197"/>
      <c r="QCY54" s="197"/>
      <c r="QCZ54" s="197"/>
      <c r="QDA54" s="197"/>
      <c r="QDB54" s="197"/>
      <c r="QDC54" s="197"/>
      <c r="QDD54" s="197"/>
      <c r="QDE54" s="197"/>
      <c r="QDF54" s="197"/>
      <c r="QDG54" s="197"/>
      <c r="QDH54" s="197"/>
      <c r="QDI54" s="197"/>
      <c r="QDJ54" s="197"/>
      <c r="QDK54" s="197"/>
      <c r="QDL54" s="197"/>
      <c r="QDM54" s="197"/>
      <c r="QDN54" s="197"/>
      <c r="QDO54" s="197"/>
      <c r="QDP54" s="197"/>
      <c r="QDQ54" s="197"/>
      <c r="QDR54" s="197"/>
      <c r="QDS54" s="197"/>
      <c r="QDT54" s="197"/>
      <c r="QDU54" s="197"/>
      <c r="QDV54" s="197"/>
      <c r="QDW54" s="197"/>
      <c r="QDX54" s="197"/>
      <c r="QDY54" s="197"/>
      <c r="QDZ54" s="197"/>
      <c r="QEA54" s="197"/>
      <c r="QEB54" s="197"/>
      <c r="QEC54" s="197"/>
      <c r="QED54" s="197"/>
      <c r="QEE54" s="197"/>
      <c r="QEF54" s="197"/>
      <c r="QEG54" s="197"/>
      <c r="QEH54" s="197"/>
      <c r="QEI54" s="197"/>
      <c r="QEJ54" s="197"/>
      <c r="QEK54" s="197"/>
      <c r="QEL54" s="197"/>
      <c r="QEM54" s="197"/>
      <c r="QEN54" s="197"/>
      <c r="QEO54" s="197"/>
      <c r="QEP54" s="197"/>
      <c r="QEQ54" s="197"/>
      <c r="QER54" s="197"/>
      <c r="QES54" s="197"/>
      <c r="QET54" s="197"/>
      <c r="QEU54" s="197"/>
      <c r="QEV54" s="197"/>
      <c r="QEW54" s="197"/>
      <c r="QEX54" s="197"/>
      <c r="QEY54" s="197"/>
      <c r="QEZ54" s="197"/>
      <c r="QFA54" s="197"/>
      <c r="QFB54" s="197"/>
      <c r="QFC54" s="197"/>
      <c r="QFD54" s="197"/>
      <c r="QFE54" s="197"/>
      <c r="QFF54" s="197"/>
      <c r="QFG54" s="197"/>
      <c r="QFH54" s="197"/>
      <c r="QFI54" s="197"/>
      <c r="QFJ54" s="197"/>
      <c r="QFK54" s="197"/>
      <c r="QFL54" s="197"/>
      <c r="QFM54" s="197"/>
      <c r="QFN54" s="197"/>
      <c r="QFO54" s="197"/>
      <c r="QFP54" s="197"/>
      <c r="QFQ54" s="197"/>
      <c r="QFR54" s="197"/>
      <c r="QFS54" s="197"/>
      <c r="QFT54" s="197"/>
      <c r="QFU54" s="197"/>
      <c r="QFV54" s="197"/>
      <c r="QFW54" s="197"/>
      <c r="QFX54" s="197"/>
      <c r="QFY54" s="197"/>
      <c r="QFZ54" s="197"/>
      <c r="QGA54" s="197"/>
      <c r="QGB54" s="197"/>
      <c r="QGC54" s="197"/>
      <c r="QGD54" s="197"/>
      <c r="QGE54" s="197"/>
      <c r="QGF54" s="197"/>
      <c r="QGG54" s="197"/>
      <c r="QGH54" s="197"/>
      <c r="QGI54" s="197"/>
      <c r="QGJ54" s="197"/>
      <c r="QGK54" s="197"/>
      <c r="QGL54" s="197"/>
      <c r="QGM54" s="197"/>
      <c r="QGN54" s="197"/>
      <c r="QGO54" s="197"/>
      <c r="QGP54" s="197"/>
      <c r="QGQ54" s="197"/>
      <c r="QGR54" s="197"/>
      <c r="QGS54" s="197"/>
      <c r="QGT54" s="197"/>
      <c r="QGU54" s="197"/>
      <c r="QGV54" s="197"/>
      <c r="QGW54" s="197"/>
      <c r="QGX54" s="197"/>
      <c r="QGY54" s="197"/>
      <c r="QGZ54" s="197"/>
      <c r="QHA54" s="197"/>
      <c r="QHB54" s="197"/>
      <c r="QHC54" s="197"/>
      <c r="QHD54" s="197"/>
      <c r="QHE54" s="197"/>
      <c r="QHF54" s="197"/>
      <c r="QHG54" s="197"/>
      <c r="QHH54" s="197"/>
      <c r="QHI54" s="197"/>
      <c r="QHJ54" s="197"/>
      <c r="QHK54" s="197"/>
      <c r="QHL54" s="197"/>
      <c r="QHM54" s="197"/>
      <c r="QHN54" s="197"/>
      <c r="QHO54" s="197"/>
      <c r="QHP54" s="197"/>
      <c r="QHQ54" s="197"/>
      <c r="QHR54" s="197"/>
      <c r="QHS54" s="197"/>
      <c r="QHT54" s="197"/>
      <c r="QHU54" s="197"/>
      <c r="QHV54" s="197"/>
      <c r="QHW54" s="197"/>
      <c r="QHX54" s="197"/>
      <c r="QHY54" s="197"/>
      <c r="QHZ54" s="197"/>
      <c r="QIA54" s="197"/>
      <c r="QIB54" s="197"/>
      <c r="QIC54" s="197"/>
      <c r="QID54" s="197"/>
      <c r="QIE54" s="197"/>
      <c r="QIF54" s="197"/>
      <c r="QIG54" s="197"/>
      <c r="QIH54" s="197"/>
      <c r="QII54" s="197"/>
      <c r="QIJ54" s="197"/>
      <c r="QIK54" s="197"/>
      <c r="QIL54" s="197"/>
      <c r="QIM54" s="197"/>
      <c r="QIN54" s="197"/>
      <c r="QIO54" s="197"/>
      <c r="QIP54" s="197"/>
      <c r="QIQ54" s="197"/>
      <c r="QIR54" s="197"/>
      <c r="QIS54" s="197"/>
      <c r="QIT54" s="197"/>
      <c r="QIU54" s="197"/>
      <c r="QIV54" s="197"/>
      <c r="QIW54" s="197"/>
      <c r="QIX54" s="197"/>
      <c r="QIY54" s="197"/>
      <c r="QIZ54" s="197"/>
      <c r="QJA54" s="197"/>
      <c r="QJB54" s="197"/>
      <c r="QJC54" s="197"/>
      <c r="QJD54" s="197"/>
      <c r="QJE54" s="197"/>
      <c r="QJF54" s="197"/>
      <c r="QJG54" s="197"/>
      <c r="QJH54" s="197"/>
      <c r="QJI54" s="197"/>
      <c r="QJJ54" s="197"/>
      <c r="QJK54" s="197"/>
      <c r="QJL54" s="197"/>
      <c r="QJM54" s="197"/>
      <c r="QJN54" s="197"/>
      <c r="QJO54" s="197"/>
      <c r="QJP54" s="197"/>
      <c r="QJQ54" s="197"/>
      <c r="QJR54" s="197"/>
      <c r="QJS54" s="197"/>
      <c r="QJT54" s="197"/>
      <c r="QJU54" s="197"/>
      <c r="QJV54" s="197"/>
      <c r="QJW54" s="197"/>
      <c r="QJX54" s="197"/>
      <c r="QJY54" s="197"/>
      <c r="QJZ54" s="197"/>
      <c r="QKA54" s="197"/>
      <c r="QKB54" s="197"/>
      <c r="QKC54" s="197"/>
      <c r="QKD54" s="197"/>
      <c r="QKE54" s="197"/>
      <c r="QKF54" s="197"/>
      <c r="QKG54" s="197"/>
      <c r="QKH54" s="197"/>
      <c r="QKI54" s="197"/>
      <c r="QKJ54" s="197"/>
      <c r="QKK54" s="197"/>
      <c r="QKL54" s="197"/>
      <c r="QKM54" s="197"/>
      <c r="QKN54" s="197"/>
      <c r="QKO54" s="197"/>
      <c r="QKP54" s="197"/>
      <c r="QKQ54" s="197"/>
      <c r="QKR54" s="197"/>
      <c r="QKS54" s="197"/>
      <c r="QKT54" s="197"/>
      <c r="QKU54" s="197"/>
      <c r="QKV54" s="197"/>
      <c r="QKW54" s="197"/>
      <c r="QKX54" s="197"/>
      <c r="QKY54" s="197"/>
      <c r="QKZ54" s="197"/>
      <c r="QLA54" s="197"/>
      <c r="QLB54" s="197"/>
      <c r="QLC54" s="197"/>
      <c r="QLD54" s="197"/>
      <c r="QLE54" s="197"/>
      <c r="QLF54" s="197"/>
      <c r="QLG54" s="197"/>
      <c r="QLH54" s="197"/>
      <c r="QLI54" s="197"/>
      <c r="QLJ54" s="197"/>
      <c r="QLK54" s="197"/>
      <c r="QLL54" s="197"/>
      <c r="QLM54" s="197"/>
      <c r="QLN54" s="197"/>
      <c r="QLO54" s="197"/>
      <c r="QLP54" s="197"/>
      <c r="QLQ54" s="197"/>
      <c r="QLR54" s="197"/>
      <c r="QLS54" s="197"/>
      <c r="QLT54" s="197"/>
      <c r="QLU54" s="197"/>
      <c r="QLV54" s="197"/>
      <c r="QLW54" s="197"/>
      <c r="QLX54" s="197"/>
      <c r="QLY54" s="197"/>
      <c r="QLZ54" s="197"/>
      <c r="QMA54" s="197"/>
      <c r="QMB54" s="197"/>
      <c r="QMC54" s="197"/>
      <c r="QMD54" s="197"/>
      <c r="QME54" s="197"/>
      <c r="QMF54" s="197"/>
      <c r="QMG54" s="197"/>
      <c r="QMH54" s="197"/>
      <c r="QMI54" s="197"/>
      <c r="QMJ54" s="197"/>
      <c r="QMK54" s="197"/>
      <c r="QML54" s="197"/>
      <c r="QMM54" s="197"/>
      <c r="QMN54" s="197"/>
      <c r="QMO54" s="197"/>
      <c r="QMP54" s="197"/>
      <c r="QMQ54" s="197"/>
      <c r="QMR54" s="197"/>
      <c r="QMS54" s="197"/>
      <c r="QMT54" s="197"/>
      <c r="QMU54" s="197"/>
      <c r="QMV54" s="197"/>
      <c r="QMW54" s="197"/>
      <c r="QMX54" s="197"/>
      <c r="QMY54" s="197"/>
      <c r="QMZ54" s="197"/>
      <c r="QNA54" s="197"/>
      <c r="QNB54" s="197"/>
      <c r="QNC54" s="197"/>
      <c r="QND54" s="197"/>
      <c r="QNE54" s="197"/>
      <c r="QNF54" s="197"/>
      <c r="QNG54" s="197"/>
      <c r="QNH54" s="197"/>
      <c r="QNI54" s="197"/>
      <c r="QNJ54" s="197"/>
      <c r="QNK54" s="197"/>
      <c r="QNL54" s="197"/>
      <c r="QNM54" s="197"/>
      <c r="QNN54" s="197"/>
      <c r="QNO54" s="197"/>
      <c r="QNP54" s="197"/>
      <c r="QNQ54" s="197"/>
      <c r="QNR54" s="197"/>
      <c r="QNS54" s="197"/>
      <c r="QNT54" s="197"/>
      <c r="QNU54" s="197"/>
      <c r="QNV54" s="197"/>
      <c r="QNW54" s="197"/>
      <c r="QNX54" s="197"/>
      <c r="QNY54" s="197"/>
      <c r="QNZ54" s="197"/>
      <c r="QOA54" s="197"/>
      <c r="QOB54" s="197"/>
      <c r="QOC54" s="197"/>
      <c r="QOD54" s="197"/>
      <c r="QOE54" s="197"/>
      <c r="QOF54" s="197"/>
      <c r="QOG54" s="197"/>
      <c r="QOH54" s="197"/>
      <c r="QOI54" s="197"/>
      <c r="QOJ54" s="197"/>
      <c r="QOK54" s="197"/>
      <c r="QOL54" s="197"/>
      <c r="QOM54" s="197"/>
      <c r="QON54" s="197"/>
      <c r="QOO54" s="197"/>
      <c r="QOP54" s="197"/>
      <c r="QOQ54" s="197"/>
      <c r="QOR54" s="197"/>
      <c r="QOS54" s="197"/>
      <c r="QOT54" s="197"/>
      <c r="QOU54" s="197"/>
      <c r="QOV54" s="197"/>
      <c r="QOW54" s="197"/>
      <c r="QOX54" s="197"/>
      <c r="QOY54" s="197"/>
      <c r="QOZ54" s="197"/>
      <c r="QPA54" s="197"/>
      <c r="QPB54" s="197"/>
      <c r="QPC54" s="197"/>
      <c r="QPD54" s="197"/>
      <c r="QPE54" s="197"/>
      <c r="QPF54" s="197"/>
      <c r="QPG54" s="197"/>
      <c r="QPH54" s="197"/>
      <c r="QPI54" s="197"/>
      <c r="QPJ54" s="197"/>
      <c r="QPK54" s="197"/>
      <c r="QPL54" s="197"/>
      <c r="QPM54" s="197"/>
      <c r="QPN54" s="197"/>
      <c r="QPO54" s="197"/>
      <c r="QPP54" s="197"/>
      <c r="QPQ54" s="197"/>
      <c r="QPR54" s="197"/>
      <c r="QPS54" s="197"/>
      <c r="QPT54" s="197"/>
      <c r="QPU54" s="197"/>
      <c r="QPV54" s="197"/>
      <c r="QPW54" s="197"/>
      <c r="QPX54" s="197"/>
      <c r="QPY54" s="197"/>
      <c r="QPZ54" s="197"/>
      <c r="QQA54" s="197"/>
      <c r="QQB54" s="197"/>
      <c r="QQC54" s="197"/>
      <c r="QQD54" s="197"/>
      <c r="QQE54" s="197"/>
      <c r="QQF54" s="197"/>
      <c r="QQG54" s="197"/>
      <c r="QQH54" s="197"/>
      <c r="QQI54" s="197"/>
      <c r="QQJ54" s="197"/>
      <c r="QQK54" s="197"/>
      <c r="QQL54" s="197"/>
      <c r="QQM54" s="197"/>
      <c r="QQN54" s="197"/>
      <c r="QQO54" s="197"/>
      <c r="QQP54" s="197"/>
      <c r="QQQ54" s="197"/>
      <c r="QQR54" s="197"/>
      <c r="QQS54" s="197"/>
      <c r="QQT54" s="197"/>
      <c r="QQU54" s="197"/>
      <c r="QQV54" s="197"/>
      <c r="QQW54" s="197"/>
      <c r="QQX54" s="197"/>
      <c r="QQY54" s="197"/>
      <c r="QQZ54" s="197"/>
      <c r="QRA54" s="197"/>
      <c r="QRB54" s="197"/>
      <c r="QRC54" s="197"/>
      <c r="QRD54" s="197"/>
      <c r="QRE54" s="197"/>
      <c r="QRF54" s="197"/>
      <c r="QRG54" s="197"/>
      <c r="QRH54" s="197"/>
      <c r="QRI54" s="197"/>
      <c r="QRJ54" s="197"/>
      <c r="QRK54" s="197"/>
      <c r="QRL54" s="197"/>
      <c r="QRM54" s="197"/>
      <c r="QRN54" s="197"/>
      <c r="QRO54" s="197"/>
      <c r="QRP54" s="197"/>
      <c r="QRQ54" s="197"/>
      <c r="QRR54" s="197"/>
      <c r="QRS54" s="197"/>
      <c r="QRT54" s="197"/>
      <c r="QRU54" s="197"/>
      <c r="QRV54" s="197"/>
      <c r="QRW54" s="197"/>
      <c r="QRX54" s="197"/>
      <c r="QRY54" s="197"/>
      <c r="QRZ54" s="197"/>
      <c r="QSA54" s="197"/>
      <c r="QSB54" s="197"/>
      <c r="QSC54" s="197"/>
      <c r="QSD54" s="197"/>
      <c r="QSE54" s="197"/>
      <c r="QSF54" s="197"/>
      <c r="QSG54" s="197"/>
      <c r="QSH54" s="197"/>
      <c r="QSI54" s="197"/>
      <c r="QSJ54" s="197"/>
      <c r="QSK54" s="197"/>
      <c r="QSL54" s="197"/>
      <c r="QSM54" s="197"/>
      <c r="QSN54" s="197"/>
      <c r="QSO54" s="197"/>
      <c r="QSP54" s="197"/>
      <c r="QSQ54" s="197"/>
      <c r="QSR54" s="197"/>
      <c r="QSS54" s="197"/>
      <c r="QST54" s="197"/>
      <c r="QSU54" s="197"/>
      <c r="QSV54" s="197"/>
      <c r="QSW54" s="197"/>
      <c r="QSX54" s="197"/>
      <c r="QSY54" s="197"/>
      <c r="QSZ54" s="197"/>
      <c r="QTA54" s="197"/>
      <c r="QTB54" s="197"/>
      <c r="QTC54" s="197"/>
      <c r="QTD54" s="197"/>
      <c r="QTE54" s="197"/>
      <c r="QTF54" s="197"/>
      <c r="QTG54" s="197"/>
      <c r="QTH54" s="197"/>
      <c r="QTI54" s="197"/>
      <c r="QTJ54" s="197"/>
      <c r="QTK54" s="197"/>
      <c r="QTL54" s="197"/>
      <c r="QTM54" s="197"/>
      <c r="QTN54" s="197"/>
      <c r="QTO54" s="197"/>
      <c r="QTP54" s="197"/>
      <c r="QTQ54" s="197"/>
      <c r="QTR54" s="197"/>
      <c r="QTS54" s="197"/>
      <c r="QTT54" s="197"/>
      <c r="QTU54" s="197"/>
      <c r="QTV54" s="197"/>
      <c r="QTW54" s="197"/>
      <c r="QTX54" s="197"/>
      <c r="QTY54" s="197"/>
      <c r="QTZ54" s="197"/>
      <c r="QUA54" s="197"/>
      <c r="QUB54" s="197"/>
      <c r="QUC54" s="197"/>
      <c r="QUD54" s="197"/>
      <c r="QUE54" s="197"/>
      <c r="QUF54" s="197"/>
      <c r="QUG54" s="197"/>
      <c r="QUH54" s="197"/>
      <c r="QUI54" s="197"/>
      <c r="QUJ54" s="197"/>
      <c r="QUK54" s="197"/>
      <c r="QUL54" s="197"/>
      <c r="QUM54" s="197"/>
      <c r="QUN54" s="197"/>
      <c r="QUO54" s="197"/>
      <c r="QUP54" s="197"/>
      <c r="QUQ54" s="197"/>
      <c r="QUR54" s="197"/>
      <c r="QUS54" s="197"/>
      <c r="QUT54" s="197"/>
      <c r="QUU54" s="197"/>
      <c r="QUV54" s="197"/>
      <c r="QUW54" s="197"/>
      <c r="QUX54" s="197"/>
      <c r="QUY54" s="197"/>
      <c r="QUZ54" s="197"/>
      <c r="QVA54" s="197"/>
      <c r="QVB54" s="197"/>
      <c r="QVC54" s="197"/>
      <c r="QVD54" s="197"/>
      <c r="QVE54" s="197"/>
      <c r="QVF54" s="197"/>
      <c r="QVG54" s="197"/>
      <c r="QVH54" s="197"/>
      <c r="QVI54" s="197"/>
      <c r="QVJ54" s="197"/>
      <c r="QVK54" s="197"/>
      <c r="QVL54" s="197"/>
      <c r="QVM54" s="197"/>
      <c r="QVN54" s="197"/>
      <c r="QVO54" s="197"/>
      <c r="QVP54" s="197"/>
      <c r="QVQ54" s="197"/>
      <c r="QVR54" s="197"/>
      <c r="QVS54" s="197"/>
      <c r="QVT54" s="197"/>
      <c r="QVU54" s="197"/>
      <c r="QVV54" s="197"/>
      <c r="QVW54" s="197"/>
      <c r="QVX54" s="197"/>
      <c r="QVY54" s="197"/>
      <c r="QVZ54" s="197"/>
      <c r="QWA54" s="197"/>
      <c r="QWB54" s="197"/>
      <c r="QWC54" s="197"/>
      <c r="QWD54" s="197"/>
      <c r="QWE54" s="197"/>
      <c r="QWF54" s="197"/>
      <c r="QWG54" s="197"/>
      <c r="QWH54" s="197"/>
      <c r="QWI54" s="197"/>
      <c r="QWJ54" s="197"/>
      <c r="QWK54" s="197"/>
      <c r="QWL54" s="197"/>
      <c r="QWM54" s="197"/>
      <c r="QWN54" s="197"/>
      <c r="QWO54" s="197"/>
      <c r="QWP54" s="197"/>
      <c r="QWQ54" s="197"/>
      <c r="QWR54" s="197"/>
      <c r="QWS54" s="197"/>
      <c r="QWT54" s="197"/>
      <c r="QWU54" s="197"/>
      <c r="QWV54" s="197"/>
      <c r="QWW54" s="197"/>
      <c r="QWX54" s="197"/>
      <c r="QWY54" s="197"/>
      <c r="QWZ54" s="197"/>
      <c r="QXA54" s="197"/>
      <c r="QXB54" s="197"/>
      <c r="QXC54" s="197"/>
      <c r="QXD54" s="197"/>
      <c r="QXE54" s="197"/>
      <c r="QXF54" s="197"/>
      <c r="QXG54" s="197"/>
      <c r="QXH54" s="197"/>
      <c r="QXI54" s="197"/>
      <c r="QXJ54" s="197"/>
      <c r="QXK54" s="197"/>
      <c r="QXL54" s="197"/>
      <c r="QXM54" s="197"/>
      <c r="QXN54" s="197"/>
      <c r="QXO54" s="197"/>
      <c r="QXP54" s="197"/>
      <c r="QXQ54" s="197"/>
      <c r="QXR54" s="197"/>
      <c r="QXS54" s="197"/>
      <c r="QXT54" s="197"/>
      <c r="QXU54" s="197"/>
      <c r="QXV54" s="197"/>
      <c r="QXW54" s="197"/>
      <c r="QXX54" s="197"/>
      <c r="QXY54" s="197"/>
      <c r="QXZ54" s="197"/>
      <c r="QYA54" s="197"/>
      <c r="QYB54" s="197"/>
      <c r="QYC54" s="197"/>
      <c r="QYD54" s="197"/>
      <c r="QYE54" s="197"/>
      <c r="QYF54" s="197"/>
      <c r="QYG54" s="197"/>
      <c r="QYH54" s="197"/>
      <c r="QYI54" s="197"/>
      <c r="QYJ54" s="197"/>
      <c r="QYK54" s="197"/>
      <c r="QYL54" s="197"/>
      <c r="QYM54" s="197"/>
      <c r="QYN54" s="197"/>
      <c r="QYO54" s="197"/>
      <c r="QYP54" s="197"/>
      <c r="QYQ54" s="197"/>
      <c r="QYR54" s="197"/>
      <c r="QYS54" s="197"/>
      <c r="QYT54" s="197"/>
      <c r="QYU54" s="197"/>
      <c r="QYV54" s="197"/>
      <c r="QYW54" s="197"/>
      <c r="QYX54" s="197"/>
      <c r="QYY54" s="197"/>
      <c r="QYZ54" s="197"/>
      <c r="QZA54" s="197"/>
      <c r="QZB54" s="197"/>
      <c r="QZC54" s="197"/>
      <c r="QZD54" s="197"/>
      <c r="QZE54" s="197"/>
      <c r="QZF54" s="197"/>
      <c r="QZG54" s="197"/>
      <c r="QZH54" s="197"/>
      <c r="QZI54" s="197"/>
      <c r="QZJ54" s="197"/>
      <c r="QZK54" s="197"/>
      <c r="QZL54" s="197"/>
      <c r="QZM54" s="197"/>
      <c r="QZN54" s="197"/>
      <c r="QZO54" s="197"/>
      <c r="QZP54" s="197"/>
      <c r="QZQ54" s="197"/>
      <c r="QZR54" s="197"/>
      <c r="QZS54" s="197"/>
      <c r="QZT54" s="197"/>
      <c r="QZU54" s="197"/>
      <c r="QZV54" s="197"/>
      <c r="QZW54" s="197"/>
      <c r="QZX54" s="197"/>
      <c r="QZY54" s="197"/>
      <c r="QZZ54" s="197"/>
      <c r="RAA54" s="197"/>
      <c r="RAB54" s="197"/>
      <c r="RAC54" s="197"/>
      <c r="RAD54" s="197"/>
      <c r="RAE54" s="197"/>
      <c r="RAF54" s="197"/>
      <c r="RAG54" s="197"/>
      <c r="RAH54" s="197"/>
      <c r="RAI54" s="197"/>
      <c r="RAJ54" s="197"/>
      <c r="RAK54" s="197"/>
      <c r="RAL54" s="197"/>
      <c r="RAM54" s="197"/>
      <c r="RAN54" s="197"/>
      <c r="RAO54" s="197"/>
      <c r="RAP54" s="197"/>
      <c r="RAQ54" s="197"/>
      <c r="RAR54" s="197"/>
      <c r="RAS54" s="197"/>
      <c r="RAT54" s="197"/>
      <c r="RAU54" s="197"/>
      <c r="RAV54" s="197"/>
      <c r="RAW54" s="197"/>
      <c r="RAX54" s="197"/>
      <c r="RAY54" s="197"/>
      <c r="RAZ54" s="197"/>
      <c r="RBA54" s="197"/>
      <c r="RBB54" s="197"/>
      <c r="RBC54" s="197"/>
      <c r="RBD54" s="197"/>
      <c r="RBE54" s="197"/>
      <c r="RBF54" s="197"/>
      <c r="RBG54" s="197"/>
      <c r="RBH54" s="197"/>
      <c r="RBI54" s="197"/>
      <c r="RBJ54" s="197"/>
      <c r="RBK54" s="197"/>
      <c r="RBL54" s="197"/>
      <c r="RBM54" s="197"/>
      <c r="RBN54" s="197"/>
      <c r="RBO54" s="197"/>
      <c r="RBP54" s="197"/>
      <c r="RBQ54" s="197"/>
      <c r="RBR54" s="197"/>
      <c r="RBS54" s="197"/>
      <c r="RBT54" s="197"/>
      <c r="RBU54" s="197"/>
      <c r="RBV54" s="197"/>
      <c r="RBW54" s="197"/>
      <c r="RBX54" s="197"/>
      <c r="RBY54" s="197"/>
      <c r="RBZ54" s="197"/>
      <c r="RCA54" s="197"/>
      <c r="RCB54" s="197"/>
      <c r="RCC54" s="197"/>
      <c r="RCD54" s="197"/>
      <c r="RCE54" s="197"/>
      <c r="RCF54" s="197"/>
      <c r="RCG54" s="197"/>
      <c r="RCH54" s="197"/>
      <c r="RCI54" s="197"/>
      <c r="RCJ54" s="197"/>
      <c r="RCK54" s="197"/>
      <c r="RCL54" s="197"/>
      <c r="RCM54" s="197"/>
      <c r="RCN54" s="197"/>
      <c r="RCO54" s="197"/>
      <c r="RCP54" s="197"/>
      <c r="RCQ54" s="197"/>
      <c r="RCR54" s="197"/>
      <c r="RCS54" s="197"/>
      <c r="RCT54" s="197"/>
      <c r="RCU54" s="197"/>
      <c r="RCV54" s="197"/>
      <c r="RCW54" s="197"/>
      <c r="RCX54" s="197"/>
      <c r="RCY54" s="197"/>
      <c r="RCZ54" s="197"/>
      <c r="RDA54" s="197"/>
      <c r="RDB54" s="197"/>
      <c r="RDC54" s="197"/>
      <c r="RDD54" s="197"/>
      <c r="RDE54" s="197"/>
      <c r="RDF54" s="197"/>
      <c r="RDG54" s="197"/>
      <c r="RDH54" s="197"/>
      <c r="RDI54" s="197"/>
      <c r="RDJ54" s="197"/>
      <c r="RDK54" s="197"/>
      <c r="RDL54" s="197"/>
      <c r="RDM54" s="197"/>
      <c r="RDN54" s="197"/>
      <c r="RDO54" s="197"/>
      <c r="RDP54" s="197"/>
      <c r="RDQ54" s="197"/>
      <c r="RDR54" s="197"/>
      <c r="RDS54" s="197"/>
      <c r="RDT54" s="197"/>
      <c r="RDU54" s="197"/>
      <c r="RDV54" s="197"/>
      <c r="RDW54" s="197"/>
      <c r="RDX54" s="197"/>
      <c r="RDY54" s="197"/>
      <c r="RDZ54" s="197"/>
      <c r="REA54" s="197"/>
      <c r="REB54" s="197"/>
      <c r="REC54" s="197"/>
      <c r="RED54" s="197"/>
      <c r="REE54" s="197"/>
      <c r="REF54" s="197"/>
      <c r="REG54" s="197"/>
      <c r="REH54" s="197"/>
      <c r="REI54" s="197"/>
      <c r="REJ54" s="197"/>
      <c r="REK54" s="197"/>
      <c r="REL54" s="197"/>
      <c r="REM54" s="197"/>
      <c r="REN54" s="197"/>
      <c r="REO54" s="197"/>
      <c r="REP54" s="197"/>
      <c r="REQ54" s="197"/>
      <c r="RER54" s="197"/>
      <c r="RES54" s="197"/>
      <c r="RET54" s="197"/>
      <c r="REU54" s="197"/>
      <c r="REV54" s="197"/>
      <c r="REW54" s="197"/>
      <c r="REX54" s="197"/>
      <c r="REY54" s="197"/>
      <c r="REZ54" s="197"/>
      <c r="RFA54" s="197"/>
      <c r="RFB54" s="197"/>
      <c r="RFC54" s="197"/>
      <c r="RFD54" s="197"/>
      <c r="RFE54" s="197"/>
      <c r="RFF54" s="197"/>
      <c r="RFG54" s="197"/>
      <c r="RFH54" s="197"/>
      <c r="RFI54" s="197"/>
      <c r="RFJ54" s="197"/>
      <c r="RFK54" s="197"/>
      <c r="RFL54" s="197"/>
      <c r="RFM54" s="197"/>
      <c r="RFN54" s="197"/>
      <c r="RFO54" s="197"/>
      <c r="RFP54" s="197"/>
      <c r="RFQ54" s="197"/>
      <c r="RFR54" s="197"/>
      <c r="RFS54" s="197"/>
      <c r="RFT54" s="197"/>
      <c r="RFU54" s="197"/>
      <c r="RFV54" s="197"/>
      <c r="RFW54" s="197"/>
      <c r="RFX54" s="197"/>
      <c r="RFY54" s="197"/>
      <c r="RFZ54" s="197"/>
      <c r="RGA54" s="197"/>
      <c r="RGB54" s="197"/>
      <c r="RGC54" s="197"/>
      <c r="RGD54" s="197"/>
      <c r="RGE54" s="197"/>
      <c r="RGF54" s="197"/>
      <c r="RGG54" s="197"/>
      <c r="RGH54" s="197"/>
      <c r="RGI54" s="197"/>
      <c r="RGJ54" s="197"/>
      <c r="RGK54" s="197"/>
      <c r="RGL54" s="197"/>
      <c r="RGM54" s="197"/>
      <c r="RGN54" s="197"/>
      <c r="RGO54" s="197"/>
      <c r="RGP54" s="197"/>
      <c r="RGQ54" s="197"/>
      <c r="RGR54" s="197"/>
      <c r="RGS54" s="197"/>
      <c r="RGT54" s="197"/>
      <c r="RGU54" s="197"/>
      <c r="RGV54" s="197"/>
      <c r="RGW54" s="197"/>
      <c r="RGX54" s="197"/>
      <c r="RGY54" s="197"/>
      <c r="RGZ54" s="197"/>
      <c r="RHA54" s="197"/>
      <c r="RHB54" s="197"/>
      <c r="RHC54" s="197"/>
      <c r="RHD54" s="197"/>
      <c r="RHE54" s="197"/>
      <c r="RHF54" s="197"/>
      <c r="RHG54" s="197"/>
      <c r="RHH54" s="197"/>
      <c r="RHI54" s="197"/>
      <c r="RHJ54" s="197"/>
      <c r="RHK54" s="197"/>
      <c r="RHL54" s="197"/>
      <c r="RHM54" s="197"/>
      <c r="RHN54" s="197"/>
      <c r="RHO54" s="197"/>
      <c r="RHP54" s="197"/>
      <c r="RHQ54" s="197"/>
      <c r="RHR54" s="197"/>
      <c r="RHS54" s="197"/>
      <c r="RHT54" s="197"/>
      <c r="RHU54" s="197"/>
      <c r="RHV54" s="197"/>
      <c r="RHW54" s="197"/>
      <c r="RHX54" s="197"/>
      <c r="RHY54" s="197"/>
      <c r="RHZ54" s="197"/>
      <c r="RIA54" s="197"/>
      <c r="RIB54" s="197"/>
      <c r="RIC54" s="197"/>
      <c r="RID54" s="197"/>
      <c r="RIE54" s="197"/>
      <c r="RIF54" s="197"/>
      <c r="RIG54" s="197"/>
      <c r="RIH54" s="197"/>
      <c r="RII54" s="197"/>
      <c r="RIJ54" s="197"/>
      <c r="RIK54" s="197"/>
      <c r="RIL54" s="197"/>
      <c r="RIM54" s="197"/>
      <c r="RIN54" s="197"/>
      <c r="RIO54" s="197"/>
      <c r="RIP54" s="197"/>
      <c r="RIQ54" s="197"/>
      <c r="RIR54" s="197"/>
      <c r="RIS54" s="197"/>
      <c r="RIT54" s="197"/>
      <c r="RIU54" s="197"/>
      <c r="RIV54" s="197"/>
      <c r="RIW54" s="197"/>
      <c r="RIX54" s="197"/>
      <c r="RIY54" s="197"/>
      <c r="RIZ54" s="197"/>
      <c r="RJA54" s="197"/>
      <c r="RJB54" s="197"/>
      <c r="RJC54" s="197"/>
      <c r="RJD54" s="197"/>
      <c r="RJE54" s="197"/>
      <c r="RJF54" s="197"/>
      <c r="RJG54" s="197"/>
      <c r="RJH54" s="197"/>
      <c r="RJI54" s="197"/>
      <c r="RJJ54" s="197"/>
      <c r="RJK54" s="197"/>
      <c r="RJL54" s="197"/>
      <c r="RJM54" s="197"/>
      <c r="RJN54" s="197"/>
      <c r="RJO54" s="197"/>
      <c r="RJP54" s="197"/>
      <c r="RJQ54" s="197"/>
      <c r="RJR54" s="197"/>
      <c r="RJS54" s="197"/>
      <c r="RJT54" s="197"/>
      <c r="RJU54" s="197"/>
      <c r="RJV54" s="197"/>
      <c r="RJW54" s="197"/>
      <c r="RJX54" s="197"/>
      <c r="RJY54" s="197"/>
      <c r="RJZ54" s="197"/>
      <c r="RKA54" s="197"/>
      <c r="RKB54" s="197"/>
      <c r="RKC54" s="197"/>
      <c r="RKD54" s="197"/>
      <c r="RKE54" s="197"/>
      <c r="RKF54" s="197"/>
      <c r="RKG54" s="197"/>
      <c r="RKH54" s="197"/>
      <c r="RKI54" s="197"/>
      <c r="RKJ54" s="197"/>
      <c r="RKK54" s="197"/>
      <c r="RKL54" s="197"/>
      <c r="RKM54" s="197"/>
      <c r="RKN54" s="197"/>
      <c r="RKO54" s="197"/>
      <c r="RKP54" s="197"/>
      <c r="RKQ54" s="197"/>
      <c r="RKR54" s="197"/>
      <c r="RKS54" s="197"/>
      <c r="RKT54" s="197"/>
      <c r="RKU54" s="197"/>
      <c r="RKV54" s="197"/>
      <c r="RKW54" s="197"/>
      <c r="RKX54" s="197"/>
      <c r="RKY54" s="197"/>
      <c r="RKZ54" s="197"/>
      <c r="RLA54" s="197"/>
      <c r="RLB54" s="197"/>
      <c r="RLC54" s="197"/>
      <c r="RLD54" s="197"/>
      <c r="RLE54" s="197"/>
      <c r="RLF54" s="197"/>
      <c r="RLG54" s="197"/>
      <c r="RLH54" s="197"/>
      <c r="RLI54" s="197"/>
      <c r="RLJ54" s="197"/>
      <c r="RLK54" s="197"/>
      <c r="RLL54" s="197"/>
      <c r="RLM54" s="197"/>
      <c r="RLN54" s="197"/>
      <c r="RLO54" s="197"/>
      <c r="RLP54" s="197"/>
      <c r="RLQ54" s="197"/>
      <c r="RLR54" s="197"/>
      <c r="RLS54" s="197"/>
      <c r="RLT54" s="197"/>
      <c r="RLU54" s="197"/>
      <c r="RLV54" s="197"/>
      <c r="RLW54" s="197"/>
      <c r="RLX54" s="197"/>
      <c r="RLY54" s="197"/>
      <c r="RLZ54" s="197"/>
      <c r="RMA54" s="197"/>
      <c r="RMB54" s="197"/>
      <c r="RMC54" s="197"/>
      <c r="RMD54" s="197"/>
      <c r="RME54" s="197"/>
      <c r="RMF54" s="197"/>
      <c r="RMG54" s="197"/>
      <c r="RMH54" s="197"/>
      <c r="RMI54" s="197"/>
      <c r="RMJ54" s="197"/>
      <c r="RMK54" s="197"/>
      <c r="RML54" s="197"/>
      <c r="RMM54" s="197"/>
      <c r="RMN54" s="197"/>
      <c r="RMO54" s="197"/>
      <c r="RMP54" s="197"/>
      <c r="RMQ54" s="197"/>
      <c r="RMR54" s="197"/>
      <c r="RMS54" s="197"/>
      <c r="RMT54" s="197"/>
      <c r="RMU54" s="197"/>
      <c r="RMV54" s="197"/>
      <c r="RMW54" s="197"/>
      <c r="RMX54" s="197"/>
      <c r="RMY54" s="197"/>
      <c r="RMZ54" s="197"/>
      <c r="RNA54" s="197"/>
      <c r="RNB54" s="197"/>
      <c r="RNC54" s="197"/>
      <c r="RND54" s="197"/>
      <c r="RNE54" s="197"/>
      <c r="RNF54" s="197"/>
      <c r="RNG54" s="197"/>
      <c r="RNH54" s="197"/>
      <c r="RNI54" s="197"/>
      <c r="RNJ54" s="197"/>
      <c r="RNK54" s="197"/>
      <c r="RNL54" s="197"/>
      <c r="RNM54" s="197"/>
      <c r="RNN54" s="197"/>
      <c r="RNO54" s="197"/>
      <c r="RNP54" s="197"/>
      <c r="RNQ54" s="197"/>
      <c r="RNR54" s="197"/>
      <c r="RNS54" s="197"/>
      <c r="RNT54" s="197"/>
      <c r="RNU54" s="197"/>
      <c r="RNV54" s="197"/>
      <c r="RNW54" s="197"/>
      <c r="RNX54" s="197"/>
      <c r="RNY54" s="197"/>
      <c r="RNZ54" s="197"/>
      <c r="ROA54" s="197"/>
      <c r="ROB54" s="197"/>
      <c r="ROC54" s="197"/>
      <c r="ROD54" s="197"/>
      <c r="ROE54" s="197"/>
      <c r="ROF54" s="197"/>
      <c r="ROG54" s="197"/>
      <c r="ROH54" s="197"/>
      <c r="ROI54" s="197"/>
      <c r="ROJ54" s="197"/>
      <c r="ROK54" s="197"/>
      <c r="ROL54" s="197"/>
      <c r="ROM54" s="197"/>
      <c r="RON54" s="197"/>
      <c r="ROO54" s="197"/>
      <c r="ROP54" s="197"/>
      <c r="ROQ54" s="197"/>
      <c r="ROR54" s="197"/>
      <c r="ROS54" s="197"/>
      <c r="ROT54" s="197"/>
      <c r="ROU54" s="197"/>
      <c r="ROV54" s="197"/>
      <c r="ROW54" s="197"/>
      <c r="ROX54" s="197"/>
      <c r="ROY54" s="197"/>
      <c r="ROZ54" s="197"/>
      <c r="RPA54" s="197"/>
      <c r="RPB54" s="197"/>
      <c r="RPC54" s="197"/>
      <c r="RPD54" s="197"/>
      <c r="RPE54" s="197"/>
      <c r="RPF54" s="197"/>
      <c r="RPG54" s="197"/>
      <c r="RPH54" s="197"/>
      <c r="RPI54" s="197"/>
      <c r="RPJ54" s="197"/>
      <c r="RPK54" s="197"/>
      <c r="RPL54" s="197"/>
      <c r="RPM54" s="197"/>
      <c r="RPN54" s="197"/>
      <c r="RPO54" s="197"/>
      <c r="RPP54" s="197"/>
      <c r="RPQ54" s="197"/>
      <c r="RPR54" s="197"/>
      <c r="RPS54" s="197"/>
      <c r="RPT54" s="197"/>
      <c r="RPU54" s="197"/>
      <c r="RPV54" s="197"/>
      <c r="RPW54" s="197"/>
      <c r="RPX54" s="197"/>
      <c r="RPY54" s="197"/>
      <c r="RPZ54" s="197"/>
      <c r="RQA54" s="197"/>
      <c r="RQB54" s="197"/>
      <c r="RQC54" s="197"/>
      <c r="RQD54" s="197"/>
      <c r="RQE54" s="197"/>
      <c r="RQF54" s="197"/>
      <c r="RQG54" s="197"/>
      <c r="RQH54" s="197"/>
      <c r="RQI54" s="197"/>
      <c r="RQJ54" s="197"/>
      <c r="RQK54" s="197"/>
      <c r="RQL54" s="197"/>
      <c r="RQM54" s="197"/>
      <c r="RQN54" s="197"/>
      <c r="RQO54" s="197"/>
      <c r="RQP54" s="197"/>
      <c r="RQQ54" s="197"/>
      <c r="RQR54" s="197"/>
      <c r="RQS54" s="197"/>
      <c r="RQT54" s="197"/>
      <c r="RQU54" s="197"/>
      <c r="RQV54" s="197"/>
      <c r="RQW54" s="197"/>
      <c r="RQX54" s="197"/>
      <c r="RQY54" s="197"/>
      <c r="RQZ54" s="197"/>
      <c r="RRA54" s="197"/>
      <c r="RRB54" s="197"/>
      <c r="RRC54" s="197"/>
      <c r="RRD54" s="197"/>
      <c r="RRE54" s="197"/>
      <c r="RRF54" s="197"/>
      <c r="RRG54" s="197"/>
      <c r="RRH54" s="197"/>
      <c r="RRI54" s="197"/>
      <c r="RRJ54" s="197"/>
      <c r="RRK54" s="197"/>
      <c r="RRL54" s="197"/>
      <c r="RRM54" s="197"/>
      <c r="RRN54" s="197"/>
      <c r="RRO54" s="197"/>
      <c r="RRP54" s="197"/>
      <c r="RRQ54" s="197"/>
      <c r="RRR54" s="197"/>
      <c r="RRS54" s="197"/>
      <c r="RRT54" s="197"/>
      <c r="RRU54" s="197"/>
      <c r="RRV54" s="197"/>
      <c r="RRW54" s="197"/>
      <c r="RRX54" s="197"/>
      <c r="RRY54" s="197"/>
      <c r="RRZ54" s="197"/>
      <c r="RSA54" s="197"/>
      <c r="RSB54" s="197"/>
      <c r="RSC54" s="197"/>
      <c r="RSD54" s="197"/>
      <c r="RSE54" s="197"/>
      <c r="RSF54" s="197"/>
      <c r="RSG54" s="197"/>
      <c r="RSH54" s="197"/>
      <c r="RSI54" s="197"/>
      <c r="RSJ54" s="197"/>
      <c r="RSK54" s="197"/>
      <c r="RSL54" s="197"/>
      <c r="RSM54" s="197"/>
      <c r="RSN54" s="197"/>
      <c r="RSO54" s="197"/>
      <c r="RSP54" s="197"/>
      <c r="RSQ54" s="197"/>
      <c r="RSR54" s="197"/>
      <c r="RSS54" s="197"/>
      <c r="RST54" s="197"/>
      <c r="RSU54" s="197"/>
      <c r="RSV54" s="197"/>
      <c r="RSW54" s="197"/>
      <c r="RSX54" s="197"/>
      <c r="RSY54" s="197"/>
      <c r="RSZ54" s="197"/>
      <c r="RTA54" s="197"/>
      <c r="RTB54" s="197"/>
      <c r="RTC54" s="197"/>
      <c r="RTD54" s="197"/>
      <c r="RTE54" s="197"/>
      <c r="RTF54" s="197"/>
      <c r="RTG54" s="197"/>
      <c r="RTH54" s="197"/>
      <c r="RTI54" s="197"/>
      <c r="RTJ54" s="197"/>
      <c r="RTK54" s="197"/>
      <c r="RTL54" s="197"/>
      <c r="RTM54" s="197"/>
      <c r="RTN54" s="197"/>
      <c r="RTO54" s="197"/>
      <c r="RTP54" s="197"/>
      <c r="RTQ54" s="197"/>
      <c r="RTR54" s="197"/>
      <c r="RTS54" s="197"/>
      <c r="RTT54" s="197"/>
      <c r="RTU54" s="197"/>
      <c r="RTV54" s="197"/>
      <c r="RTW54" s="197"/>
      <c r="RTX54" s="197"/>
      <c r="RTY54" s="197"/>
      <c r="RTZ54" s="197"/>
      <c r="RUA54" s="197"/>
      <c r="RUB54" s="197"/>
      <c r="RUC54" s="197"/>
      <c r="RUD54" s="197"/>
      <c r="RUE54" s="197"/>
      <c r="RUF54" s="197"/>
      <c r="RUG54" s="197"/>
      <c r="RUH54" s="197"/>
      <c r="RUI54" s="197"/>
      <c r="RUJ54" s="197"/>
      <c r="RUK54" s="197"/>
      <c r="RUL54" s="197"/>
      <c r="RUM54" s="197"/>
      <c r="RUN54" s="197"/>
      <c r="RUO54" s="197"/>
      <c r="RUP54" s="197"/>
      <c r="RUQ54" s="197"/>
      <c r="RUR54" s="197"/>
      <c r="RUS54" s="197"/>
      <c r="RUT54" s="197"/>
      <c r="RUU54" s="197"/>
      <c r="RUV54" s="197"/>
      <c r="RUW54" s="197"/>
      <c r="RUX54" s="197"/>
      <c r="RUY54" s="197"/>
      <c r="RUZ54" s="197"/>
      <c r="RVA54" s="197"/>
      <c r="RVB54" s="197"/>
      <c r="RVC54" s="197"/>
      <c r="RVD54" s="197"/>
      <c r="RVE54" s="197"/>
      <c r="RVF54" s="197"/>
      <c r="RVG54" s="197"/>
      <c r="RVH54" s="197"/>
      <c r="RVI54" s="197"/>
      <c r="RVJ54" s="197"/>
      <c r="RVK54" s="197"/>
      <c r="RVL54" s="197"/>
      <c r="RVM54" s="197"/>
      <c r="RVN54" s="197"/>
      <c r="RVO54" s="197"/>
      <c r="RVP54" s="197"/>
      <c r="RVQ54" s="197"/>
      <c r="RVR54" s="197"/>
      <c r="RVS54" s="197"/>
      <c r="RVT54" s="197"/>
      <c r="RVU54" s="197"/>
      <c r="RVV54" s="197"/>
      <c r="RVW54" s="197"/>
      <c r="RVX54" s="197"/>
      <c r="RVY54" s="197"/>
      <c r="RVZ54" s="197"/>
      <c r="RWA54" s="197"/>
      <c r="RWB54" s="197"/>
      <c r="RWC54" s="197"/>
      <c r="RWD54" s="197"/>
      <c r="RWE54" s="197"/>
      <c r="RWF54" s="197"/>
      <c r="RWG54" s="197"/>
      <c r="RWH54" s="197"/>
      <c r="RWI54" s="197"/>
      <c r="RWJ54" s="197"/>
      <c r="RWK54" s="197"/>
      <c r="RWL54" s="197"/>
      <c r="RWM54" s="197"/>
      <c r="RWN54" s="197"/>
      <c r="RWO54" s="197"/>
      <c r="RWP54" s="197"/>
      <c r="RWQ54" s="197"/>
      <c r="RWR54" s="197"/>
      <c r="RWS54" s="197"/>
      <c r="RWT54" s="197"/>
      <c r="RWU54" s="197"/>
      <c r="RWV54" s="197"/>
      <c r="RWW54" s="197"/>
      <c r="RWX54" s="197"/>
      <c r="RWY54" s="197"/>
      <c r="RWZ54" s="197"/>
      <c r="RXA54" s="197"/>
      <c r="RXB54" s="197"/>
      <c r="RXC54" s="197"/>
      <c r="RXD54" s="197"/>
      <c r="RXE54" s="197"/>
      <c r="RXF54" s="197"/>
      <c r="RXG54" s="197"/>
      <c r="RXH54" s="197"/>
      <c r="RXI54" s="197"/>
      <c r="RXJ54" s="197"/>
      <c r="RXK54" s="197"/>
      <c r="RXL54" s="197"/>
      <c r="RXM54" s="197"/>
      <c r="RXN54" s="197"/>
      <c r="RXO54" s="197"/>
      <c r="RXP54" s="197"/>
      <c r="RXQ54" s="197"/>
      <c r="RXR54" s="197"/>
      <c r="RXS54" s="197"/>
      <c r="RXT54" s="197"/>
      <c r="RXU54" s="197"/>
      <c r="RXV54" s="197"/>
      <c r="RXW54" s="197"/>
      <c r="RXX54" s="197"/>
      <c r="RXY54" s="197"/>
      <c r="RXZ54" s="197"/>
      <c r="RYA54" s="197"/>
      <c r="RYB54" s="197"/>
      <c r="RYC54" s="197"/>
      <c r="RYD54" s="197"/>
      <c r="RYE54" s="197"/>
      <c r="RYF54" s="197"/>
      <c r="RYG54" s="197"/>
      <c r="RYH54" s="197"/>
      <c r="RYI54" s="197"/>
      <c r="RYJ54" s="197"/>
      <c r="RYK54" s="197"/>
      <c r="RYL54" s="197"/>
      <c r="RYM54" s="197"/>
      <c r="RYN54" s="197"/>
      <c r="RYO54" s="197"/>
      <c r="RYP54" s="197"/>
      <c r="RYQ54" s="197"/>
      <c r="RYR54" s="197"/>
      <c r="RYS54" s="197"/>
      <c r="RYT54" s="197"/>
      <c r="RYU54" s="197"/>
      <c r="RYV54" s="197"/>
      <c r="RYW54" s="197"/>
      <c r="RYX54" s="197"/>
      <c r="RYY54" s="197"/>
      <c r="RYZ54" s="197"/>
      <c r="RZA54" s="197"/>
      <c r="RZB54" s="197"/>
      <c r="RZC54" s="197"/>
      <c r="RZD54" s="197"/>
      <c r="RZE54" s="197"/>
      <c r="RZF54" s="197"/>
      <c r="RZG54" s="197"/>
      <c r="RZH54" s="197"/>
      <c r="RZI54" s="197"/>
      <c r="RZJ54" s="197"/>
      <c r="RZK54" s="197"/>
      <c r="RZL54" s="197"/>
      <c r="RZM54" s="197"/>
      <c r="RZN54" s="197"/>
      <c r="RZO54" s="197"/>
      <c r="RZP54" s="197"/>
      <c r="RZQ54" s="197"/>
      <c r="RZR54" s="197"/>
      <c r="RZS54" s="197"/>
      <c r="RZT54" s="197"/>
      <c r="RZU54" s="197"/>
      <c r="RZV54" s="197"/>
      <c r="RZW54" s="197"/>
      <c r="RZX54" s="197"/>
      <c r="RZY54" s="197"/>
      <c r="RZZ54" s="197"/>
      <c r="SAA54" s="197"/>
      <c r="SAB54" s="197"/>
      <c r="SAC54" s="197"/>
      <c r="SAD54" s="197"/>
      <c r="SAE54" s="197"/>
      <c r="SAF54" s="197"/>
      <c r="SAG54" s="197"/>
      <c r="SAH54" s="197"/>
      <c r="SAI54" s="197"/>
      <c r="SAJ54" s="197"/>
      <c r="SAK54" s="197"/>
      <c r="SAL54" s="197"/>
      <c r="SAM54" s="197"/>
      <c r="SAN54" s="197"/>
      <c r="SAO54" s="197"/>
      <c r="SAP54" s="197"/>
      <c r="SAQ54" s="197"/>
      <c r="SAR54" s="197"/>
      <c r="SAS54" s="197"/>
      <c r="SAT54" s="197"/>
      <c r="SAU54" s="197"/>
      <c r="SAV54" s="197"/>
      <c r="SAW54" s="197"/>
      <c r="SAX54" s="197"/>
      <c r="SAY54" s="197"/>
      <c r="SAZ54" s="197"/>
      <c r="SBA54" s="197"/>
      <c r="SBB54" s="197"/>
      <c r="SBC54" s="197"/>
      <c r="SBD54" s="197"/>
      <c r="SBE54" s="197"/>
      <c r="SBF54" s="197"/>
      <c r="SBG54" s="197"/>
      <c r="SBH54" s="197"/>
      <c r="SBI54" s="197"/>
      <c r="SBJ54" s="197"/>
      <c r="SBK54" s="197"/>
      <c r="SBL54" s="197"/>
      <c r="SBM54" s="197"/>
      <c r="SBN54" s="197"/>
      <c r="SBO54" s="197"/>
      <c r="SBP54" s="197"/>
      <c r="SBQ54" s="197"/>
      <c r="SBR54" s="197"/>
      <c r="SBS54" s="197"/>
      <c r="SBT54" s="197"/>
      <c r="SBU54" s="197"/>
      <c r="SBV54" s="197"/>
      <c r="SBW54" s="197"/>
      <c r="SBX54" s="197"/>
      <c r="SBY54" s="197"/>
      <c r="SBZ54" s="197"/>
      <c r="SCA54" s="197"/>
      <c r="SCB54" s="197"/>
      <c r="SCC54" s="197"/>
      <c r="SCD54" s="197"/>
      <c r="SCE54" s="197"/>
      <c r="SCF54" s="197"/>
      <c r="SCG54" s="197"/>
      <c r="SCH54" s="197"/>
      <c r="SCI54" s="197"/>
      <c r="SCJ54" s="197"/>
      <c r="SCK54" s="197"/>
      <c r="SCL54" s="197"/>
      <c r="SCM54" s="197"/>
      <c r="SCN54" s="197"/>
      <c r="SCO54" s="197"/>
      <c r="SCP54" s="197"/>
      <c r="SCQ54" s="197"/>
      <c r="SCR54" s="197"/>
      <c r="SCS54" s="197"/>
      <c r="SCT54" s="197"/>
      <c r="SCU54" s="197"/>
      <c r="SCV54" s="197"/>
      <c r="SCW54" s="197"/>
      <c r="SCX54" s="197"/>
      <c r="SCY54" s="197"/>
      <c r="SCZ54" s="197"/>
      <c r="SDA54" s="197"/>
      <c r="SDB54" s="197"/>
      <c r="SDC54" s="197"/>
      <c r="SDD54" s="197"/>
      <c r="SDE54" s="197"/>
      <c r="SDF54" s="197"/>
      <c r="SDG54" s="197"/>
      <c r="SDH54" s="197"/>
      <c r="SDI54" s="197"/>
      <c r="SDJ54" s="197"/>
      <c r="SDK54" s="197"/>
      <c r="SDL54" s="197"/>
      <c r="SDM54" s="197"/>
      <c r="SDN54" s="197"/>
      <c r="SDO54" s="197"/>
      <c r="SDP54" s="197"/>
      <c r="SDQ54" s="197"/>
      <c r="SDR54" s="197"/>
      <c r="SDS54" s="197"/>
      <c r="SDT54" s="197"/>
      <c r="SDU54" s="197"/>
      <c r="SDV54" s="197"/>
      <c r="SDW54" s="197"/>
      <c r="SDX54" s="197"/>
      <c r="SDY54" s="197"/>
      <c r="SDZ54" s="197"/>
      <c r="SEA54" s="197"/>
      <c r="SEB54" s="197"/>
      <c r="SEC54" s="197"/>
      <c r="SED54" s="197"/>
      <c r="SEE54" s="197"/>
      <c r="SEF54" s="197"/>
      <c r="SEG54" s="197"/>
      <c r="SEH54" s="197"/>
      <c r="SEI54" s="197"/>
      <c r="SEJ54" s="197"/>
      <c r="SEK54" s="197"/>
      <c r="SEL54" s="197"/>
      <c r="SEM54" s="197"/>
      <c r="SEN54" s="197"/>
      <c r="SEO54" s="197"/>
      <c r="SEP54" s="197"/>
      <c r="SEQ54" s="197"/>
      <c r="SER54" s="197"/>
      <c r="SES54" s="197"/>
      <c r="SET54" s="197"/>
      <c r="SEU54" s="197"/>
      <c r="SEV54" s="197"/>
      <c r="SEW54" s="197"/>
      <c r="SEX54" s="197"/>
      <c r="SEY54" s="197"/>
      <c r="SEZ54" s="197"/>
      <c r="SFA54" s="197"/>
      <c r="SFB54" s="197"/>
      <c r="SFC54" s="197"/>
      <c r="SFD54" s="197"/>
      <c r="SFE54" s="197"/>
      <c r="SFF54" s="197"/>
      <c r="SFG54" s="197"/>
      <c r="SFH54" s="197"/>
      <c r="SFI54" s="197"/>
      <c r="SFJ54" s="197"/>
      <c r="SFK54" s="197"/>
      <c r="SFL54" s="197"/>
      <c r="SFM54" s="197"/>
      <c r="SFN54" s="197"/>
      <c r="SFO54" s="197"/>
      <c r="SFP54" s="197"/>
      <c r="SFQ54" s="197"/>
      <c r="SFR54" s="197"/>
      <c r="SFS54" s="197"/>
      <c r="SFT54" s="197"/>
      <c r="SFU54" s="197"/>
      <c r="SFV54" s="197"/>
      <c r="SFW54" s="197"/>
      <c r="SFX54" s="197"/>
      <c r="SFY54" s="197"/>
      <c r="SFZ54" s="197"/>
      <c r="SGA54" s="197"/>
      <c r="SGB54" s="197"/>
      <c r="SGC54" s="197"/>
      <c r="SGD54" s="197"/>
      <c r="SGE54" s="197"/>
      <c r="SGF54" s="197"/>
      <c r="SGG54" s="197"/>
      <c r="SGH54" s="197"/>
      <c r="SGI54" s="197"/>
      <c r="SGJ54" s="197"/>
      <c r="SGK54" s="197"/>
      <c r="SGL54" s="197"/>
      <c r="SGM54" s="197"/>
      <c r="SGN54" s="197"/>
      <c r="SGO54" s="197"/>
      <c r="SGP54" s="197"/>
      <c r="SGQ54" s="197"/>
      <c r="SGR54" s="197"/>
      <c r="SGS54" s="197"/>
      <c r="SGT54" s="197"/>
      <c r="SGU54" s="197"/>
      <c r="SGV54" s="197"/>
      <c r="SGW54" s="197"/>
      <c r="SGX54" s="197"/>
      <c r="SGY54" s="197"/>
      <c r="SGZ54" s="197"/>
      <c r="SHA54" s="197"/>
      <c r="SHB54" s="197"/>
      <c r="SHC54" s="197"/>
      <c r="SHD54" s="197"/>
      <c r="SHE54" s="197"/>
      <c r="SHF54" s="197"/>
      <c r="SHG54" s="197"/>
      <c r="SHH54" s="197"/>
      <c r="SHI54" s="197"/>
      <c r="SHJ54" s="197"/>
      <c r="SHK54" s="197"/>
      <c r="SHL54" s="197"/>
      <c r="SHM54" s="197"/>
      <c r="SHN54" s="197"/>
      <c r="SHO54" s="197"/>
      <c r="SHP54" s="197"/>
      <c r="SHQ54" s="197"/>
      <c r="SHR54" s="197"/>
      <c r="SHS54" s="197"/>
      <c r="SHT54" s="197"/>
      <c r="SHU54" s="197"/>
      <c r="SHV54" s="197"/>
      <c r="SHW54" s="197"/>
      <c r="SHX54" s="197"/>
      <c r="SHY54" s="197"/>
      <c r="SHZ54" s="197"/>
      <c r="SIA54" s="197"/>
      <c r="SIB54" s="197"/>
      <c r="SIC54" s="197"/>
      <c r="SID54" s="197"/>
      <c r="SIE54" s="197"/>
      <c r="SIF54" s="197"/>
      <c r="SIG54" s="197"/>
      <c r="SIH54" s="197"/>
      <c r="SII54" s="197"/>
      <c r="SIJ54" s="197"/>
      <c r="SIK54" s="197"/>
      <c r="SIL54" s="197"/>
      <c r="SIM54" s="197"/>
      <c r="SIN54" s="197"/>
      <c r="SIO54" s="197"/>
      <c r="SIP54" s="197"/>
      <c r="SIQ54" s="197"/>
      <c r="SIR54" s="197"/>
      <c r="SIS54" s="197"/>
      <c r="SIT54" s="197"/>
      <c r="SIU54" s="197"/>
      <c r="SIV54" s="197"/>
      <c r="SIW54" s="197"/>
      <c r="SIX54" s="197"/>
      <c r="SIY54" s="197"/>
      <c r="SIZ54" s="197"/>
      <c r="SJA54" s="197"/>
      <c r="SJB54" s="197"/>
      <c r="SJC54" s="197"/>
      <c r="SJD54" s="197"/>
      <c r="SJE54" s="197"/>
      <c r="SJF54" s="197"/>
      <c r="SJG54" s="197"/>
      <c r="SJH54" s="197"/>
      <c r="SJI54" s="197"/>
      <c r="SJJ54" s="197"/>
      <c r="SJK54" s="197"/>
      <c r="SJL54" s="197"/>
      <c r="SJM54" s="197"/>
      <c r="SJN54" s="197"/>
      <c r="SJO54" s="197"/>
      <c r="SJP54" s="197"/>
      <c r="SJQ54" s="197"/>
      <c r="SJR54" s="197"/>
      <c r="SJS54" s="197"/>
      <c r="SJT54" s="197"/>
      <c r="SJU54" s="197"/>
      <c r="SJV54" s="197"/>
      <c r="SJW54" s="197"/>
      <c r="SJX54" s="197"/>
      <c r="SJY54" s="197"/>
      <c r="SJZ54" s="197"/>
      <c r="SKA54" s="197"/>
      <c r="SKB54" s="197"/>
      <c r="SKC54" s="197"/>
      <c r="SKD54" s="197"/>
      <c r="SKE54" s="197"/>
      <c r="SKF54" s="197"/>
      <c r="SKG54" s="197"/>
      <c r="SKH54" s="197"/>
      <c r="SKI54" s="197"/>
      <c r="SKJ54" s="197"/>
      <c r="SKK54" s="197"/>
      <c r="SKL54" s="197"/>
      <c r="SKM54" s="197"/>
      <c r="SKN54" s="197"/>
      <c r="SKO54" s="197"/>
      <c r="SKP54" s="197"/>
      <c r="SKQ54" s="197"/>
      <c r="SKR54" s="197"/>
      <c r="SKS54" s="197"/>
      <c r="SKT54" s="197"/>
      <c r="SKU54" s="197"/>
      <c r="SKV54" s="197"/>
      <c r="SKW54" s="197"/>
      <c r="SKX54" s="197"/>
      <c r="SKY54" s="197"/>
      <c r="SKZ54" s="197"/>
      <c r="SLA54" s="197"/>
      <c r="SLB54" s="197"/>
      <c r="SLC54" s="197"/>
      <c r="SLD54" s="197"/>
      <c r="SLE54" s="197"/>
      <c r="SLF54" s="197"/>
      <c r="SLG54" s="197"/>
      <c r="SLH54" s="197"/>
      <c r="SLI54" s="197"/>
      <c r="SLJ54" s="197"/>
      <c r="SLK54" s="197"/>
      <c r="SLL54" s="197"/>
      <c r="SLM54" s="197"/>
      <c r="SLN54" s="197"/>
      <c r="SLO54" s="197"/>
      <c r="SLP54" s="197"/>
      <c r="SLQ54" s="197"/>
      <c r="SLR54" s="197"/>
      <c r="SLS54" s="197"/>
      <c r="SLT54" s="197"/>
      <c r="SLU54" s="197"/>
      <c r="SLV54" s="197"/>
      <c r="SLW54" s="197"/>
      <c r="SLX54" s="197"/>
      <c r="SLY54" s="197"/>
      <c r="SLZ54" s="197"/>
      <c r="SMA54" s="197"/>
      <c r="SMB54" s="197"/>
      <c r="SMC54" s="197"/>
      <c r="SMD54" s="197"/>
      <c r="SME54" s="197"/>
      <c r="SMF54" s="197"/>
      <c r="SMG54" s="197"/>
      <c r="SMH54" s="197"/>
      <c r="SMI54" s="197"/>
      <c r="SMJ54" s="197"/>
      <c r="SMK54" s="197"/>
      <c r="SML54" s="197"/>
      <c r="SMM54" s="197"/>
      <c r="SMN54" s="197"/>
      <c r="SMO54" s="197"/>
      <c r="SMP54" s="197"/>
      <c r="SMQ54" s="197"/>
      <c r="SMR54" s="197"/>
      <c r="SMS54" s="197"/>
      <c r="SMT54" s="197"/>
      <c r="SMU54" s="197"/>
      <c r="SMV54" s="197"/>
      <c r="SMW54" s="197"/>
      <c r="SMX54" s="197"/>
      <c r="SMY54" s="197"/>
      <c r="SMZ54" s="197"/>
      <c r="SNA54" s="197"/>
      <c r="SNB54" s="197"/>
      <c r="SNC54" s="197"/>
      <c r="SND54" s="197"/>
      <c r="SNE54" s="197"/>
      <c r="SNF54" s="197"/>
      <c r="SNG54" s="197"/>
      <c r="SNH54" s="197"/>
      <c r="SNI54" s="197"/>
      <c r="SNJ54" s="197"/>
      <c r="SNK54" s="197"/>
      <c r="SNL54" s="197"/>
      <c r="SNM54" s="197"/>
      <c r="SNN54" s="197"/>
      <c r="SNO54" s="197"/>
      <c r="SNP54" s="197"/>
      <c r="SNQ54" s="197"/>
      <c r="SNR54" s="197"/>
      <c r="SNS54" s="197"/>
      <c r="SNT54" s="197"/>
      <c r="SNU54" s="197"/>
      <c r="SNV54" s="197"/>
      <c r="SNW54" s="197"/>
      <c r="SNX54" s="197"/>
      <c r="SNY54" s="197"/>
      <c r="SNZ54" s="197"/>
      <c r="SOA54" s="197"/>
      <c r="SOB54" s="197"/>
      <c r="SOC54" s="197"/>
      <c r="SOD54" s="197"/>
      <c r="SOE54" s="197"/>
      <c r="SOF54" s="197"/>
      <c r="SOG54" s="197"/>
      <c r="SOH54" s="197"/>
      <c r="SOI54" s="197"/>
      <c r="SOJ54" s="197"/>
      <c r="SOK54" s="197"/>
      <c r="SOL54" s="197"/>
      <c r="SOM54" s="197"/>
      <c r="SON54" s="197"/>
      <c r="SOO54" s="197"/>
      <c r="SOP54" s="197"/>
      <c r="SOQ54" s="197"/>
      <c r="SOR54" s="197"/>
      <c r="SOS54" s="197"/>
      <c r="SOT54" s="197"/>
      <c r="SOU54" s="197"/>
      <c r="SOV54" s="197"/>
      <c r="SOW54" s="197"/>
      <c r="SOX54" s="197"/>
      <c r="SOY54" s="197"/>
      <c r="SOZ54" s="197"/>
      <c r="SPA54" s="197"/>
      <c r="SPB54" s="197"/>
      <c r="SPC54" s="197"/>
      <c r="SPD54" s="197"/>
      <c r="SPE54" s="197"/>
      <c r="SPF54" s="197"/>
      <c r="SPG54" s="197"/>
      <c r="SPH54" s="197"/>
      <c r="SPI54" s="197"/>
      <c r="SPJ54" s="197"/>
      <c r="SPK54" s="197"/>
      <c r="SPL54" s="197"/>
      <c r="SPM54" s="197"/>
      <c r="SPN54" s="197"/>
      <c r="SPO54" s="197"/>
      <c r="SPP54" s="197"/>
      <c r="SPQ54" s="197"/>
      <c r="SPR54" s="197"/>
      <c r="SPS54" s="197"/>
      <c r="SPT54" s="197"/>
      <c r="SPU54" s="197"/>
      <c r="SPV54" s="197"/>
      <c r="SPW54" s="197"/>
      <c r="SPX54" s="197"/>
      <c r="SPY54" s="197"/>
      <c r="SPZ54" s="197"/>
      <c r="SQA54" s="197"/>
      <c r="SQB54" s="197"/>
      <c r="SQC54" s="197"/>
      <c r="SQD54" s="197"/>
      <c r="SQE54" s="197"/>
      <c r="SQF54" s="197"/>
      <c r="SQG54" s="197"/>
      <c r="SQH54" s="197"/>
      <c r="SQI54" s="197"/>
      <c r="SQJ54" s="197"/>
      <c r="SQK54" s="197"/>
      <c r="SQL54" s="197"/>
      <c r="SQM54" s="197"/>
      <c r="SQN54" s="197"/>
      <c r="SQO54" s="197"/>
      <c r="SQP54" s="197"/>
      <c r="SQQ54" s="197"/>
      <c r="SQR54" s="197"/>
      <c r="SQS54" s="197"/>
      <c r="SQT54" s="197"/>
      <c r="SQU54" s="197"/>
      <c r="SQV54" s="197"/>
      <c r="SQW54" s="197"/>
      <c r="SQX54" s="197"/>
      <c r="SQY54" s="197"/>
      <c r="SQZ54" s="197"/>
      <c r="SRA54" s="197"/>
      <c r="SRB54" s="197"/>
      <c r="SRC54" s="197"/>
      <c r="SRD54" s="197"/>
      <c r="SRE54" s="197"/>
      <c r="SRF54" s="197"/>
      <c r="SRG54" s="197"/>
      <c r="SRH54" s="197"/>
      <c r="SRI54" s="197"/>
      <c r="SRJ54" s="197"/>
      <c r="SRK54" s="197"/>
      <c r="SRL54" s="197"/>
      <c r="SRM54" s="197"/>
      <c r="SRN54" s="197"/>
      <c r="SRO54" s="197"/>
      <c r="SRP54" s="197"/>
      <c r="SRQ54" s="197"/>
      <c r="SRR54" s="197"/>
      <c r="SRS54" s="197"/>
      <c r="SRT54" s="197"/>
      <c r="SRU54" s="197"/>
      <c r="SRV54" s="197"/>
      <c r="SRW54" s="197"/>
      <c r="SRX54" s="197"/>
      <c r="SRY54" s="197"/>
      <c r="SRZ54" s="197"/>
      <c r="SSA54" s="197"/>
      <c r="SSB54" s="197"/>
      <c r="SSC54" s="197"/>
      <c r="SSD54" s="197"/>
      <c r="SSE54" s="197"/>
      <c r="SSF54" s="197"/>
      <c r="SSG54" s="197"/>
      <c r="SSH54" s="197"/>
      <c r="SSI54" s="197"/>
      <c r="SSJ54" s="197"/>
      <c r="SSK54" s="197"/>
      <c r="SSL54" s="197"/>
      <c r="SSM54" s="197"/>
      <c r="SSN54" s="197"/>
      <c r="SSO54" s="197"/>
      <c r="SSP54" s="197"/>
      <c r="SSQ54" s="197"/>
      <c r="SSR54" s="197"/>
      <c r="SSS54" s="197"/>
      <c r="SST54" s="197"/>
      <c r="SSU54" s="197"/>
      <c r="SSV54" s="197"/>
      <c r="SSW54" s="197"/>
      <c r="SSX54" s="197"/>
      <c r="SSY54" s="197"/>
      <c r="SSZ54" s="197"/>
      <c r="STA54" s="197"/>
      <c r="STB54" s="197"/>
      <c r="STC54" s="197"/>
      <c r="STD54" s="197"/>
      <c r="STE54" s="197"/>
      <c r="STF54" s="197"/>
      <c r="STG54" s="197"/>
      <c r="STH54" s="197"/>
      <c r="STI54" s="197"/>
      <c r="STJ54" s="197"/>
      <c r="STK54" s="197"/>
      <c r="STL54" s="197"/>
      <c r="STM54" s="197"/>
      <c r="STN54" s="197"/>
      <c r="STO54" s="197"/>
      <c r="STP54" s="197"/>
      <c r="STQ54" s="197"/>
      <c r="STR54" s="197"/>
      <c r="STS54" s="197"/>
      <c r="STT54" s="197"/>
      <c r="STU54" s="197"/>
      <c r="STV54" s="197"/>
      <c r="STW54" s="197"/>
      <c r="STX54" s="197"/>
      <c r="STY54" s="197"/>
      <c r="STZ54" s="197"/>
      <c r="SUA54" s="197"/>
      <c r="SUB54" s="197"/>
      <c r="SUC54" s="197"/>
      <c r="SUD54" s="197"/>
      <c r="SUE54" s="197"/>
      <c r="SUF54" s="197"/>
      <c r="SUG54" s="197"/>
      <c r="SUH54" s="197"/>
      <c r="SUI54" s="197"/>
      <c r="SUJ54" s="197"/>
      <c r="SUK54" s="197"/>
      <c r="SUL54" s="197"/>
      <c r="SUM54" s="197"/>
      <c r="SUN54" s="197"/>
      <c r="SUO54" s="197"/>
      <c r="SUP54" s="197"/>
      <c r="SUQ54" s="197"/>
      <c r="SUR54" s="197"/>
      <c r="SUS54" s="197"/>
      <c r="SUT54" s="197"/>
      <c r="SUU54" s="197"/>
      <c r="SUV54" s="197"/>
      <c r="SUW54" s="197"/>
      <c r="SUX54" s="197"/>
      <c r="SUY54" s="197"/>
      <c r="SUZ54" s="197"/>
      <c r="SVA54" s="197"/>
      <c r="SVB54" s="197"/>
      <c r="SVC54" s="197"/>
      <c r="SVD54" s="197"/>
      <c r="SVE54" s="197"/>
      <c r="SVF54" s="197"/>
      <c r="SVG54" s="197"/>
      <c r="SVH54" s="197"/>
      <c r="SVI54" s="197"/>
      <c r="SVJ54" s="197"/>
      <c r="SVK54" s="197"/>
      <c r="SVL54" s="197"/>
      <c r="SVM54" s="197"/>
      <c r="SVN54" s="197"/>
      <c r="SVO54" s="197"/>
      <c r="SVP54" s="197"/>
      <c r="SVQ54" s="197"/>
      <c r="SVR54" s="197"/>
      <c r="SVS54" s="197"/>
      <c r="SVT54" s="197"/>
      <c r="SVU54" s="197"/>
      <c r="SVV54" s="197"/>
      <c r="SVW54" s="197"/>
      <c r="SVX54" s="197"/>
      <c r="SVY54" s="197"/>
      <c r="SVZ54" s="197"/>
      <c r="SWA54" s="197"/>
      <c r="SWB54" s="197"/>
      <c r="SWC54" s="197"/>
      <c r="SWD54" s="197"/>
      <c r="SWE54" s="197"/>
      <c r="SWF54" s="197"/>
      <c r="SWG54" s="197"/>
      <c r="SWH54" s="197"/>
      <c r="SWI54" s="197"/>
      <c r="SWJ54" s="197"/>
      <c r="SWK54" s="197"/>
      <c r="SWL54" s="197"/>
      <c r="SWM54" s="197"/>
      <c r="SWN54" s="197"/>
      <c r="SWO54" s="197"/>
      <c r="SWP54" s="197"/>
      <c r="SWQ54" s="197"/>
      <c r="SWR54" s="197"/>
      <c r="SWS54" s="197"/>
      <c r="SWT54" s="197"/>
      <c r="SWU54" s="197"/>
      <c r="SWV54" s="197"/>
      <c r="SWW54" s="197"/>
      <c r="SWX54" s="197"/>
      <c r="SWY54" s="197"/>
      <c r="SWZ54" s="197"/>
      <c r="SXA54" s="197"/>
      <c r="SXB54" s="197"/>
      <c r="SXC54" s="197"/>
      <c r="SXD54" s="197"/>
      <c r="SXE54" s="197"/>
      <c r="SXF54" s="197"/>
      <c r="SXG54" s="197"/>
      <c r="SXH54" s="197"/>
      <c r="SXI54" s="197"/>
      <c r="SXJ54" s="197"/>
      <c r="SXK54" s="197"/>
      <c r="SXL54" s="197"/>
      <c r="SXM54" s="197"/>
      <c r="SXN54" s="197"/>
      <c r="SXO54" s="197"/>
      <c r="SXP54" s="197"/>
      <c r="SXQ54" s="197"/>
      <c r="SXR54" s="197"/>
      <c r="SXS54" s="197"/>
      <c r="SXT54" s="197"/>
      <c r="SXU54" s="197"/>
      <c r="SXV54" s="197"/>
      <c r="SXW54" s="197"/>
      <c r="SXX54" s="197"/>
      <c r="SXY54" s="197"/>
      <c r="SXZ54" s="197"/>
      <c r="SYA54" s="197"/>
      <c r="SYB54" s="197"/>
      <c r="SYC54" s="197"/>
      <c r="SYD54" s="197"/>
      <c r="SYE54" s="197"/>
      <c r="SYF54" s="197"/>
      <c r="SYG54" s="197"/>
      <c r="SYH54" s="197"/>
      <c r="SYI54" s="197"/>
      <c r="SYJ54" s="197"/>
      <c r="SYK54" s="197"/>
      <c r="SYL54" s="197"/>
      <c r="SYM54" s="197"/>
      <c r="SYN54" s="197"/>
      <c r="SYO54" s="197"/>
      <c r="SYP54" s="197"/>
      <c r="SYQ54" s="197"/>
      <c r="SYR54" s="197"/>
      <c r="SYS54" s="197"/>
      <c r="SYT54" s="197"/>
      <c r="SYU54" s="197"/>
      <c r="SYV54" s="197"/>
      <c r="SYW54" s="197"/>
      <c r="SYX54" s="197"/>
      <c r="SYY54" s="197"/>
      <c r="SYZ54" s="197"/>
      <c r="SZA54" s="197"/>
      <c r="SZB54" s="197"/>
      <c r="SZC54" s="197"/>
      <c r="SZD54" s="197"/>
      <c r="SZE54" s="197"/>
      <c r="SZF54" s="197"/>
      <c r="SZG54" s="197"/>
      <c r="SZH54" s="197"/>
      <c r="SZI54" s="197"/>
      <c r="SZJ54" s="197"/>
      <c r="SZK54" s="197"/>
      <c r="SZL54" s="197"/>
      <c r="SZM54" s="197"/>
      <c r="SZN54" s="197"/>
      <c r="SZO54" s="197"/>
      <c r="SZP54" s="197"/>
      <c r="SZQ54" s="197"/>
      <c r="SZR54" s="197"/>
      <c r="SZS54" s="197"/>
      <c r="SZT54" s="197"/>
      <c r="SZU54" s="197"/>
      <c r="SZV54" s="197"/>
      <c r="SZW54" s="197"/>
      <c r="SZX54" s="197"/>
      <c r="SZY54" s="197"/>
      <c r="SZZ54" s="197"/>
      <c r="TAA54" s="197"/>
      <c r="TAB54" s="197"/>
      <c r="TAC54" s="197"/>
      <c r="TAD54" s="197"/>
      <c r="TAE54" s="197"/>
      <c r="TAF54" s="197"/>
      <c r="TAG54" s="197"/>
      <c r="TAH54" s="197"/>
      <c r="TAI54" s="197"/>
      <c r="TAJ54" s="197"/>
      <c r="TAK54" s="197"/>
      <c r="TAL54" s="197"/>
      <c r="TAM54" s="197"/>
      <c r="TAN54" s="197"/>
      <c r="TAO54" s="197"/>
      <c r="TAP54" s="197"/>
      <c r="TAQ54" s="197"/>
      <c r="TAR54" s="197"/>
      <c r="TAS54" s="197"/>
      <c r="TAT54" s="197"/>
      <c r="TAU54" s="197"/>
      <c r="TAV54" s="197"/>
      <c r="TAW54" s="197"/>
      <c r="TAX54" s="197"/>
      <c r="TAY54" s="197"/>
      <c r="TAZ54" s="197"/>
      <c r="TBA54" s="197"/>
      <c r="TBB54" s="197"/>
      <c r="TBC54" s="197"/>
      <c r="TBD54" s="197"/>
      <c r="TBE54" s="197"/>
      <c r="TBF54" s="197"/>
      <c r="TBG54" s="197"/>
      <c r="TBH54" s="197"/>
      <c r="TBI54" s="197"/>
      <c r="TBJ54" s="197"/>
      <c r="TBK54" s="197"/>
      <c r="TBL54" s="197"/>
      <c r="TBM54" s="197"/>
      <c r="TBN54" s="197"/>
      <c r="TBO54" s="197"/>
      <c r="TBP54" s="197"/>
      <c r="TBQ54" s="197"/>
      <c r="TBR54" s="197"/>
      <c r="TBS54" s="197"/>
      <c r="TBT54" s="197"/>
      <c r="TBU54" s="197"/>
      <c r="TBV54" s="197"/>
      <c r="TBW54" s="197"/>
      <c r="TBX54" s="197"/>
      <c r="TBY54" s="197"/>
      <c r="TBZ54" s="197"/>
      <c r="TCA54" s="197"/>
      <c r="TCB54" s="197"/>
      <c r="TCC54" s="197"/>
      <c r="TCD54" s="197"/>
      <c r="TCE54" s="197"/>
      <c r="TCF54" s="197"/>
      <c r="TCG54" s="197"/>
      <c r="TCH54" s="197"/>
      <c r="TCI54" s="197"/>
      <c r="TCJ54" s="197"/>
      <c r="TCK54" s="197"/>
      <c r="TCL54" s="197"/>
      <c r="TCM54" s="197"/>
      <c r="TCN54" s="197"/>
      <c r="TCO54" s="197"/>
      <c r="TCP54" s="197"/>
      <c r="TCQ54" s="197"/>
      <c r="TCR54" s="197"/>
      <c r="TCS54" s="197"/>
      <c r="TCT54" s="197"/>
      <c r="TCU54" s="197"/>
      <c r="TCV54" s="197"/>
      <c r="TCW54" s="197"/>
      <c r="TCX54" s="197"/>
      <c r="TCY54" s="197"/>
      <c r="TCZ54" s="197"/>
      <c r="TDA54" s="197"/>
      <c r="TDB54" s="197"/>
      <c r="TDC54" s="197"/>
      <c r="TDD54" s="197"/>
      <c r="TDE54" s="197"/>
      <c r="TDF54" s="197"/>
      <c r="TDG54" s="197"/>
      <c r="TDH54" s="197"/>
      <c r="TDI54" s="197"/>
      <c r="TDJ54" s="197"/>
      <c r="TDK54" s="197"/>
      <c r="TDL54" s="197"/>
      <c r="TDM54" s="197"/>
      <c r="TDN54" s="197"/>
      <c r="TDO54" s="197"/>
      <c r="TDP54" s="197"/>
      <c r="TDQ54" s="197"/>
      <c r="TDR54" s="197"/>
      <c r="TDS54" s="197"/>
      <c r="TDT54" s="197"/>
      <c r="TDU54" s="197"/>
      <c r="TDV54" s="197"/>
      <c r="TDW54" s="197"/>
      <c r="TDX54" s="197"/>
      <c r="TDY54" s="197"/>
      <c r="TDZ54" s="197"/>
      <c r="TEA54" s="197"/>
      <c r="TEB54" s="197"/>
      <c r="TEC54" s="197"/>
      <c r="TED54" s="197"/>
      <c r="TEE54" s="197"/>
      <c r="TEF54" s="197"/>
      <c r="TEG54" s="197"/>
      <c r="TEH54" s="197"/>
      <c r="TEI54" s="197"/>
      <c r="TEJ54" s="197"/>
      <c r="TEK54" s="197"/>
      <c r="TEL54" s="197"/>
      <c r="TEM54" s="197"/>
      <c r="TEN54" s="197"/>
      <c r="TEO54" s="197"/>
      <c r="TEP54" s="197"/>
      <c r="TEQ54" s="197"/>
      <c r="TER54" s="197"/>
      <c r="TES54" s="197"/>
      <c r="TET54" s="197"/>
      <c r="TEU54" s="197"/>
      <c r="TEV54" s="197"/>
      <c r="TEW54" s="197"/>
      <c r="TEX54" s="197"/>
      <c r="TEY54" s="197"/>
      <c r="TEZ54" s="197"/>
      <c r="TFA54" s="197"/>
      <c r="TFB54" s="197"/>
      <c r="TFC54" s="197"/>
      <c r="TFD54" s="197"/>
      <c r="TFE54" s="197"/>
      <c r="TFF54" s="197"/>
      <c r="TFG54" s="197"/>
      <c r="TFH54" s="197"/>
      <c r="TFI54" s="197"/>
      <c r="TFJ54" s="197"/>
      <c r="TFK54" s="197"/>
      <c r="TFL54" s="197"/>
      <c r="TFM54" s="197"/>
      <c r="TFN54" s="197"/>
      <c r="TFO54" s="197"/>
      <c r="TFP54" s="197"/>
      <c r="TFQ54" s="197"/>
      <c r="TFR54" s="197"/>
      <c r="TFS54" s="197"/>
      <c r="TFT54" s="197"/>
      <c r="TFU54" s="197"/>
      <c r="TFV54" s="197"/>
      <c r="TFW54" s="197"/>
      <c r="TFX54" s="197"/>
      <c r="TFY54" s="197"/>
      <c r="TFZ54" s="197"/>
      <c r="TGA54" s="197"/>
      <c r="TGB54" s="197"/>
      <c r="TGC54" s="197"/>
      <c r="TGD54" s="197"/>
      <c r="TGE54" s="197"/>
      <c r="TGF54" s="197"/>
      <c r="TGG54" s="197"/>
      <c r="TGH54" s="197"/>
      <c r="TGI54" s="197"/>
      <c r="TGJ54" s="197"/>
      <c r="TGK54" s="197"/>
      <c r="TGL54" s="197"/>
      <c r="TGM54" s="197"/>
      <c r="TGN54" s="197"/>
      <c r="TGO54" s="197"/>
      <c r="TGP54" s="197"/>
      <c r="TGQ54" s="197"/>
      <c r="TGR54" s="197"/>
      <c r="TGS54" s="197"/>
      <c r="TGT54" s="197"/>
      <c r="TGU54" s="197"/>
      <c r="TGV54" s="197"/>
      <c r="TGW54" s="197"/>
      <c r="TGX54" s="197"/>
      <c r="TGY54" s="197"/>
      <c r="TGZ54" s="197"/>
      <c r="THA54" s="197"/>
      <c r="THB54" s="197"/>
      <c r="THC54" s="197"/>
      <c r="THD54" s="197"/>
      <c r="THE54" s="197"/>
      <c r="THF54" s="197"/>
      <c r="THG54" s="197"/>
      <c r="THH54" s="197"/>
      <c r="THI54" s="197"/>
      <c r="THJ54" s="197"/>
      <c r="THK54" s="197"/>
      <c r="THL54" s="197"/>
      <c r="THM54" s="197"/>
      <c r="THN54" s="197"/>
      <c r="THO54" s="197"/>
      <c r="THP54" s="197"/>
      <c r="THQ54" s="197"/>
      <c r="THR54" s="197"/>
      <c r="THS54" s="197"/>
      <c r="THT54" s="197"/>
      <c r="THU54" s="197"/>
      <c r="THV54" s="197"/>
      <c r="THW54" s="197"/>
      <c r="THX54" s="197"/>
      <c r="THY54" s="197"/>
      <c r="THZ54" s="197"/>
      <c r="TIA54" s="197"/>
      <c r="TIB54" s="197"/>
      <c r="TIC54" s="197"/>
      <c r="TID54" s="197"/>
      <c r="TIE54" s="197"/>
      <c r="TIF54" s="197"/>
      <c r="TIG54" s="197"/>
      <c r="TIH54" s="197"/>
      <c r="TII54" s="197"/>
      <c r="TIJ54" s="197"/>
      <c r="TIK54" s="197"/>
      <c r="TIL54" s="197"/>
      <c r="TIM54" s="197"/>
      <c r="TIN54" s="197"/>
      <c r="TIO54" s="197"/>
      <c r="TIP54" s="197"/>
      <c r="TIQ54" s="197"/>
      <c r="TIR54" s="197"/>
      <c r="TIS54" s="197"/>
      <c r="TIT54" s="197"/>
      <c r="TIU54" s="197"/>
      <c r="TIV54" s="197"/>
      <c r="TIW54" s="197"/>
      <c r="TIX54" s="197"/>
      <c r="TIY54" s="197"/>
      <c r="TIZ54" s="197"/>
      <c r="TJA54" s="197"/>
      <c r="TJB54" s="197"/>
      <c r="TJC54" s="197"/>
      <c r="TJD54" s="197"/>
      <c r="TJE54" s="197"/>
      <c r="TJF54" s="197"/>
      <c r="TJG54" s="197"/>
      <c r="TJH54" s="197"/>
      <c r="TJI54" s="197"/>
      <c r="TJJ54" s="197"/>
      <c r="TJK54" s="197"/>
      <c r="TJL54" s="197"/>
      <c r="TJM54" s="197"/>
      <c r="TJN54" s="197"/>
      <c r="TJO54" s="197"/>
      <c r="TJP54" s="197"/>
      <c r="TJQ54" s="197"/>
      <c r="TJR54" s="197"/>
      <c r="TJS54" s="197"/>
      <c r="TJT54" s="197"/>
      <c r="TJU54" s="197"/>
      <c r="TJV54" s="197"/>
      <c r="TJW54" s="197"/>
      <c r="TJX54" s="197"/>
      <c r="TJY54" s="197"/>
      <c r="TJZ54" s="197"/>
      <c r="TKA54" s="197"/>
      <c r="TKB54" s="197"/>
      <c r="TKC54" s="197"/>
      <c r="TKD54" s="197"/>
      <c r="TKE54" s="197"/>
      <c r="TKF54" s="197"/>
      <c r="TKG54" s="197"/>
      <c r="TKH54" s="197"/>
      <c r="TKI54" s="197"/>
      <c r="TKJ54" s="197"/>
      <c r="TKK54" s="197"/>
      <c r="TKL54" s="197"/>
      <c r="TKM54" s="197"/>
      <c r="TKN54" s="197"/>
      <c r="TKO54" s="197"/>
      <c r="TKP54" s="197"/>
      <c r="TKQ54" s="197"/>
      <c r="TKR54" s="197"/>
      <c r="TKS54" s="197"/>
      <c r="TKT54" s="197"/>
      <c r="TKU54" s="197"/>
      <c r="TKV54" s="197"/>
      <c r="TKW54" s="197"/>
      <c r="TKX54" s="197"/>
      <c r="TKY54" s="197"/>
      <c r="TKZ54" s="197"/>
      <c r="TLA54" s="197"/>
      <c r="TLB54" s="197"/>
      <c r="TLC54" s="197"/>
      <c r="TLD54" s="197"/>
      <c r="TLE54" s="197"/>
      <c r="TLF54" s="197"/>
      <c r="TLG54" s="197"/>
      <c r="TLH54" s="197"/>
      <c r="TLI54" s="197"/>
      <c r="TLJ54" s="197"/>
      <c r="TLK54" s="197"/>
      <c r="TLL54" s="197"/>
      <c r="TLM54" s="197"/>
      <c r="TLN54" s="197"/>
      <c r="TLO54" s="197"/>
      <c r="TLP54" s="197"/>
      <c r="TLQ54" s="197"/>
      <c r="TLR54" s="197"/>
      <c r="TLS54" s="197"/>
      <c r="TLT54" s="197"/>
      <c r="TLU54" s="197"/>
      <c r="TLV54" s="197"/>
      <c r="TLW54" s="197"/>
      <c r="TLX54" s="197"/>
      <c r="TLY54" s="197"/>
      <c r="TLZ54" s="197"/>
      <c r="TMA54" s="197"/>
      <c r="TMB54" s="197"/>
      <c r="TMC54" s="197"/>
      <c r="TMD54" s="197"/>
      <c r="TME54" s="197"/>
      <c r="TMF54" s="197"/>
      <c r="TMG54" s="197"/>
      <c r="TMH54" s="197"/>
      <c r="TMI54" s="197"/>
      <c r="TMJ54" s="197"/>
      <c r="TMK54" s="197"/>
      <c r="TML54" s="197"/>
      <c r="TMM54" s="197"/>
      <c r="TMN54" s="197"/>
      <c r="TMO54" s="197"/>
      <c r="TMP54" s="197"/>
      <c r="TMQ54" s="197"/>
      <c r="TMR54" s="197"/>
      <c r="TMS54" s="197"/>
      <c r="TMT54" s="197"/>
      <c r="TMU54" s="197"/>
      <c r="TMV54" s="197"/>
      <c r="TMW54" s="197"/>
      <c r="TMX54" s="197"/>
      <c r="TMY54" s="197"/>
      <c r="TMZ54" s="197"/>
      <c r="TNA54" s="197"/>
      <c r="TNB54" s="197"/>
      <c r="TNC54" s="197"/>
      <c r="TND54" s="197"/>
      <c r="TNE54" s="197"/>
      <c r="TNF54" s="197"/>
      <c r="TNG54" s="197"/>
      <c r="TNH54" s="197"/>
      <c r="TNI54" s="197"/>
      <c r="TNJ54" s="197"/>
      <c r="TNK54" s="197"/>
      <c r="TNL54" s="197"/>
      <c r="TNM54" s="197"/>
      <c r="TNN54" s="197"/>
      <c r="TNO54" s="197"/>
      <c r="TNP54" s="197"/>
      <c r="TNQ54" s="197"/>
      <c r="TNR54" s="197"/>
      <c r="TNS54" s="197"/>
      <c r="TNT54" s="197"/>
      <c r="TNU54" s="197"/>
      <c r="TNV54" s="197"/>
      <c r="TNW54" s="197"/>
      <c r="TNX54" s="197"/>
      <c r="TNY54" s="197"/>
      <c r="TNZ54" s="197"/>
      <c r="TOA54" s="197"/>
      <c r="TOB54" s="197"/>
      <c r="TOC54" s="197"/>
      <c r="TOD54" s="197"/>
      <c r="TOE54" s="197"/>
      <c r="TOF54" s="197"/>
      <c r="TOG54" s="197"/>
      <c r="TOH54" s="197"/>
      <c r="TOI54" s="197"/>
      <c r="TOJ54" s="197"/>
      <c r="TOK54" s="197"/>
      <c r="TOL54" s="197"/>
      <c r="TOM54" s="197"/>
      <c r="TON54" s="197"/>
      <c r="TOO54" s="197"/>
      <c r="TOP54" s="197"/>
      <c r="TOQ54" s="197"/>
      <c r="TOR54" s="197"/>
      <c r="TOS54" s="197"/>
      <c r="TOT54" s="197"/>
      <c r="TOU54" s="197"/>
      <c r="TOV54" s="197"/>
      <c r="TOW54" s="197"/>
      <c r="TOX54" s="197"/>
      <c r="TOY54" s="197"/>
      <c r="TOZ54" s="197"/>
      <c r="TPA54" s="197"/>
      <c r="TPB54" s="197"/>
      <c r="TPC54" s="197"/>
      <c r="TPD54" s="197"/>
      <c r="TPE54" s="197"/>
      <c r="TPF54" s="197"/>
      <c r="TPG54" s="197"/>
      <c r="TPH54" s="197"/>
      <c r="TPI54" s="197"/>
      <c r="TPJ54" s="197"/>
      <c r="TPK54" s="197"/>
      <c r="TPL54" s="197"/>
      <c r="TPM54" s="197"/>
      <c r="TPN54" s="197"/>
      <c r="TPO54" s="197"/>
      <c r="TPP54" s="197"/>
      <c r="TPQ54" s="197"/>
      <c r="TPR54" s="197"/>
      <c r="TPS54" s="197"/>
      <c r="TPT54" s="197"/>
      <c r="TPU54" s="197"/>
      <c r="TPV54" s="197"/>
      <c r="TPW54" s="197"/>
      <c r="TPX54" s="197"/>
      <c r="TPY54" s="197"/>
      <c r="TPZ54" s="197"/>
      <c r="TQA54" s="197"/>
      <c r="TQB54" s="197"/>
      <c r="TQC54" s="197"/>
      <c r="TQD54" s="197"/>
      <c r="TQE54" s="197"/>
      <c r="TQF54" s="197"/>
      <c r="TQG54" s="197"/>
      <c r="TQH54" s="197"/>
      <c r="TQI54" s="197"/>
      <c r="TQJ54" s="197"/>
      <c r="TQK54" s="197"/>
      <c r="TQL54" s="197"/>
      <c r="TQM54" s="197"/>
      <c r="TQN54" s="197"/>
      <c r="TQO54" s="197"/>
      <c r="TQP54" s="197"/>
      <c r="TQQ54" s="197"/>
      <c r="TQR54" s="197"/>
      <c r="TQS54" s="197"/>
      <c r="TQT54" s="197"/>
      <c r="TQU54" s="197"/>
      <c r="TQV54" s="197"/>
      <c r="TQW54" s="197"/>
      <c r="TQX54" s="197"/>
      <c r="TQY54" s="197"/>
      <c r="TQZ54" s="197"/>
      <c r="TRA54" s="197"/>
      <c r="TRB54" s="197"/>
      <c r="TRC54" s="197"/>
      <c r="TRD54" s="197"/>
      <c r="TRE54" s="197"/>
      <c r="TRF54" s="197"/>
      <c r="TRG54" s="197"/>
      <c r="TRH54" s="197"/>
      <c r="TRI54" s="197"/>
      <c r="TRJ54" s="197"/>
      <c r="TRK54" s="197"/>
      <c r="TRL54" s="197"/>
      <c r="TRM54" s="197"/>
      <c r="TRN54" s="197"/>
      <c r="TRO54" s="197"/>
      <c r="TRP54" s="197"/>
      <c r="TRQ54" s="197"/>
      <c r="TRR54" s="197"/>
      <c r="TRS54" s="197"/>
      <c r="TRT54" s="197"/>
      <c r="TRU54" s="197"/>
      <c r="TRV54" s="197"/>
      <c r="TRW54" s="197"/>
      <c r="TRX54" s="197"/>
      <c r="TRY54" s="197"/>
      <c r="TRZ54" s="197"/>
      <c r="TSA54" s="197"/>
      <c r="TSB54" s="197"/>
      <c r="TSC54" s="197"/>
      <c r="TSD54" s="197"/>
      <c r="TSE54" s="197"/>
      <c r="TSF54" s="197"/>
      <c r="TSG54" s="197"/>
      <c r="TSH54" s="197"/>
      <c r="TSI54" s="197"/>
      <c r="TSJ54" s="197"/>
      <c r="TSK54" s="197"/>
      <c r="TSL54" s="197"/>
      <c r="TSM54" s="197"/>
      <c r="TSN54" s="197"/>
      <c r="TSO54" s="197"/>
      <c r="TSP54" s="197"/>
      <c r="TSQ54" s="197"/>
      <c r="TSR54" s="197"/>
      <c r="TSS54" s="197"/>
      <c r="TST54" s="197"/>
      <c r="TSU54" s="197"/>
      <c r="TSV54" s="197"/>
      <c r="TSW54" s="197"/>
      <c r="TSX54" s="197"/>
      <c r="TSY54" s="197"/>
      <c r="TSZ54" s="197"/>
      <c r="TTA54" s="197"/>
      <c r="TTB54" s="197"/>
      <c r="TTC54" s="197"/>
      <c r="TTD54" s="197"/>
      <c r="TTE54" s="197"/>
      <c r="TTF54" s="197"/>
      <c r="TTG54" s="197"/>
      <c r="TTH54" s="197"/>
      <c r="TTI54" s="197"/>
      <c r="TTJ54" s="197"/>
      <c r="TTK54" s="197"/>
      <c r="TTL54" s="197"/>
      <c r="TTM54" s="197"/>
      <c r="TTN54" s="197"/>
      <c r="TTO54" s="197"/>
      <c r="TTP54" s="197"/>
      <c r="TTQ54" s="197"/>
      <c r="TTR54" s="197"/>
      <c r="TTS54" s="197"/>
      <c r="TTT54" s="197"/>
      <c r="TTU54" s="197"/>
      <c r="TTV54" s="197"/>
      <c r="TTW54" s="197"/>
      <c r="TTX54" s="197"/>
      <c r="TTY54" s="197"/>
      <c r="TTZ54" s="197"/>
      <c r="TUA54" s="197"/>
      <c r="TUB54" s="197"/>
      <c r="TUC54" s="197"/>
      <c r="TUD54" s="197"/>
      <c r="TUE54" s="197"/>
      <c r="TUF54" s="197"/>
      <c r="TUG54" s="197"/>
      <c r="TUH54" s="197"/>
      <c r="TUI54" s="197"/>
      <c r="TUJ54" s="197"/>
      <c r="TUK54" s="197"/>
      <c r="TUL54" s="197"/>
      <c r="TUM54" s="197"/>
      <c r="TUN54" s="197"/>
      <c r="TUO54" s="197"/>
      <c r="TUP54" s="197"/>
      <c r="TUQ54" s="197"/>
      <c r="TUR54" s="197"/>
      <c r="TUS54" s="197"/>
      <c r="TUT54" s="197"/>
      <c r="TUU54" s="197"/>
      <c r="TUV54" s="197"/>
      <c r="TUW54" s="197"/>
      <c r="TUX54" s="197"/>
      <c r="TUY54" s="197"/>
      <c r="TUZ54" s="197"/>
      <c r="TVA54" s="197"/>
      <c r="TVB54" s="197"/>
      <c r="TVC54" s="197"/>
      <c r="TVD54" s="197"/>
      <c r="TVE54" s="197"/>
      <c r="TVF54" s="197"/>
      <c r="TVG54" s="197"/>
      <c r="TVH54" s="197"/>
      <c r="TVI54" s="197"/>
      <c r="TVJ54" s="197"/>
      <c r="TVK54" s="197"/>
      <c r="TVL54" s="197"/>
      <c r="TVM54" s="197"/>
      <c r="TVN54" s="197"/>
      <c r="TVO54" s="197"/>
      <c r="TVP54" s="197"/>
      <c r="TVQ54" s="197"/>
      <c r="TVR54" s="197"/>
      <c r="TVS54" s="197"/>
      <c r="TVT54" s="197"/>
      <c r="TVU54" s="197"/>
      <c r="TVV54" s="197"/>
      <c r="TVW54" s="197"/>
      <c r="TVX54" s="197"/>
      <c r="TVY54" s="197"/>
      <c r="TVZ54" s="197"/>
      <c r="TWA54" s="197"/>
      <c r="TWB54" s="197"/>
      <c r="TWC54" s="197"/>
      <c r="TWD54" s="197"/>
      <c r="TWE54" s="197"/>
      <c r="TWF54" s="197"/>
      <c r="TWG54" s="197"/>
      <c r="TWH54" s="197"/>
      <c r="TWI54" s="197"/>
      <c r="TWJ54" s="197"/>
      <c r="TWK54" s="197"/>
      <c r="TWL54" s="197"/>
      <c r="TWM54" s="197"/>
      <c r="TWN54" s="197"/>
      <c r="TWO54" s="197"/>
      <c r="TWP54" s="197"/>
      <c r="TWQ54" s="197"/>
      <c r="TWR54" s="197"/>
      <c r="TWS54" s="197"/>
      <c r="TWT54" s="197"/>
      <c r="TWU54" s="197"/>
      <c r="TWV54" s="197"/>
      <c r="TWW54" s="197"/>
      <c r="TWX54" s="197"/>
      <c r="TWY54" s="197"/>
      <c r="TWZ54" s="197"/>
      <c r="TXA54" s="197"/>
      <c r="TXB54" s="197"/>
      <c r="TXC54" s="197"/>
      <c r="TXD54" s="197"/>
      <c r="TXE54" s="197"/>
      <c r="TXF54" s="197"/>
      <c r="TXG54" s="197"/>
      <c r="TXH54" s="197"/>
      <c r="TXI54" s="197"/>
      <c r="TXJ54" s="197"/>
      <c r="TXK54" s="197"/>
      <c r="TXL54" s="197"/>
      <c r="TXM54" s="197"/>
      <c r="TXN54" s="197"/>
      <c r="TXO54" s="197"/>
      <c r="TXP54" s="197"/>
      <c r="TXQ54" s="197"/>
      <c r="TXR54" s="197"/>
      <c r="TXS54" s="197"/>
      <c r="TXT54" s="197"/>
      <c r="TXU54" s="197"/>
      <c r="TXV54" s="197"/>
      <c r="TXW54" s="197"/>
      <c r="TXX54" s="197"/>
      <c r="TXY54" s="197"/>
      <c r="TXZ54" s="197"/>
      <c r="TYA54" s="197"/>
      <c r="TYB54" s="197"/>
      <c r="TYC54" s="197"/>
      <c r="TYD54" s="197"/>
      <c r="TYE54" s="197"/>
      <c r="TYF54" s="197"/>
      <c r="TYG54" s="197"/>
      <c r="TYH54" s="197"/>
      <c r="TYI54" s="197"/>
      <c r="TYJ54" s="197"/>
      <c r="TYK54" s="197"/>
      <c r="TYL54" s="197"/>
      <c r="TYM54" s="197"/>
      <c r="TYN54" s="197"/>
      <c r="TYO54" s="197"/>
      <c r="TYP54" s="197"/>
      <c r="TYQ54" s="197"/>
      <c r="TYR54" s="197"/>
      <c r="TYS54" s="197"/>
      <c r="TYT54" s="197"/>
      <c r="TYU54" s="197"/>
      <c r="TYV54" s="197"/>
      <c r="TYW54" s="197"/>
      <c r="TYX54" s="197"/>
      <c r="TYY54" s="197"/>
      <c r="TYZ54" s="197"/>
      <c r="TZA54" s="197"/>
      <c r="TZB54" s="197"/>
      <c r="TZC54" s="197"/>
      <c r="TZD54" s="197"/>
      <c r="TZE54" s="197"/>
      <c r="TZF54" s="197"/>
      <c r="TZG54" s="197"/>
      <c r="TZH54" s="197"/>
      <c r="TZI54" s="197"/>
      <c r="TZJ54" s="197"/>
      <c r="TZK54" s="197"/>
      <c r="TZL54" s="197"/>
      <c r="TZM54" s="197"/>
      <c r="TZN54" s="197"/>
      <c r="TZO54" s="197"/>
      <c r="TZP54" s="197"/>
      <c r="TZQ54" s="197"/>
      <c r="TZR54" s="197"/>
      <c r="TZS54" s="197"/>
      <c r="TZT54" s="197"/>
      <c r="TZU54" s="197"/>
      <c r="TZV54" s="197"/>
      <c r="TZW54" s="197"/>
      <c r="TZX54" s="197"/>
      <c r="TZY54" s="197"/>
      <c r="TZZ54" s="197"/>
      <c r="UAA54" s="197"/>
      <c r="UAB54" s="197"/>
      <c r="UAC54" s="197"/>
      <c r="UAD54" s="197"/>
      <c r="UAE54" s="197"/>
      <c r="UAF54" s="197"/>
      <c r="UAG54" s="197"/>
      <c r="UAH54" s="197"/>
      <c r="UAI54" s="197"/>
      <c r="UAJ54" s="197"/>
      <c r="UAK54" s="197"/>
      <c r="UAL54" s="197"/>
      <c r="UAM54" s="197"/>
      <c r="UAN54" s="197"/>
      <c r="UAO54" s="197"/>
      <c r="UAP54" s="197"/>
      <c r="UAQ54" s="197"/>
      <c r="UAR54" s="197"/>
      <c r="UAS54" s="197"/>
      <c r="UAT54" s="197"/>
      <c r="UAU54" s="197"/>
      <c r="UAV54" s="197"/>
      <c r="UAW54" s="197"/>
      <c r="UAX54" s="197"/>
      <c r="UAY54" s="197"/>
      <c r="UAZ54" s="197"/>
      <c r="UBA54" s="197"/>
      <c r="UBB54" s="197"/>
      <c r="UBC54" s="197"/>
      <c r="UBD54" s="197"/>
      <c r="UBE54" s="197"/>
      <c r="UBF54" s="197"/>
      <c r="UBG54" s="197"/>
      <c r="UBH54" s="197"/>
      <c r="UBI54" s="197"/>
      <c r="UBJ54" s="197"/>
      <c r="UBK54" s="197"/>
      <c r="UBL54" s="197"/>
      <c r="UBM54" s="197"/>
      <c r="UBN54" s="197"/>
      <c r="UBO54" s="197"/>
      <c r="UBP54" s="197"/>
      <c r="UBQ54" s="197"/>
      <c r="UBR54" s="197"/>
      <c r="UBS54" s="197"/>
      <c r="UBT54" s="197"/>
      <c r="UBU54" s="197"/>
      <c r="UBV54" s="197"/>
      <c r="UBW54" s="197"/>
      <c r="UBX54" s="197"/>
      <c r="UBY54" s="197"/>
      <c r="UBZ54" s="197"/>
      <c r="UCA54" s="197"/>
      <c r="UCB54" s="197"/>
      <c r="UCC54" s="197"/>
      <c r="UCD54" s="197"/>
      <c r="UCE54" s="197"/>
      <c r="UCF54" s="197"/>
      <c r="UCG54" s="197"/>
      <c r="UCH54" s="197"/>
      <c r="UCI54" s="197"/>
      <c r="UCJ54" s="197"/>
      <c r="UCK54" s="197"/>
      <c r="UCL54" s="197"/>
      <c r="UCM54" s="197"/>
      <c r="UCN54" s="197"/>
      <c r="UCO54" s="197"/>
      <c r="UCP54" s="197"/>
      <c r="UCQ54" s="197"/>
      <c r="UCR54" s="197"/>
      <c r="UCS54" s="197"/>
      <c r="UCT54" s="197"/>
      <c r="UCU54" s="197"/>
      <c r="UCV54" s="197"/>
      <c r="UCW54" s="197"/>
      <c r="UCX54" s="197"/>
      <c r="UCY54" s="197"/>
      <c r="UCZ54" s="197"/>
      <c r="UDA54" s="197"/>
      <c r="UDB54" s="197"/>
      <c r="UDC54" s="197"/>
      <c r="UDD54" s="197"/>
      <c r="UDE54" s="197"/>
      <c r="UDF54" s="197"/>
      <c r="UDG54" s="197"/>
      <c r="UDH54" s="197"/>
      <c r="UDI54" s="197"/>
      <c r="UDJ54" s="197"/>
      <c r="UDK54" s="197"/>
      <c r="UDL54" s="197"/>
      <c r="UDM54" s="197"/>
      <c r="UDN54" s="197"/>
      <c r="UDO54" s="197"/>
      <c r="UDP54" s="197"/>
      <c r="UDQ54" s="197"/>
      <c r="UDR54" s="197"/>
      <c r="UDS54" s="197"/>
      <c r="UDT54" s="197"/>
      <c r="UDU54" s="197"/>
      <c r="UDV54" s="197"/>
      <c r="UDW54" s="197"/>
      <c r="UDX54" s="197"/>
      <c r="UDY54" s="197"/>
      <c r="UDZ54" s="197"/>
      <c r="UEA54" s="197"/>
      <c r="UEB54" s="197"/>
      <c r="UEC54" s="197"/>
      <c r="UED54" s="197"/>
      <c r="UEE54" s="197"/>
      <c r="UEF54" s="197"/>
      <c r="UEG54" s="197"/>
      <c r="UEH54" s="197"/>
      <c r="UEI54" s="197"/>
      <c r="UEJ54" s="197"/>
      <c r="UEK54" s="197"/>
      <c r="UEL54" s="197"/>
      <c r="UEM54" s="197"/>
      <c r="UEN54" s="197"/>
      <c r="UEO54" s="197"/>
      <c r="UEP54" s="197"/>
      <c r="UEQ54" s="197"/>
      <c r="UER54" s="197"/>
      <c r="UES54" s="197"/>
      <c r="UET54" s="197"/>
      <c r="UEU54" s="197"/>
      <c r="UEV54" s="197"/>
      <c r="UEW54" s="197"/>
      <c r="UEX54" s="197"/>
      <c r="UEY54" s="197"/>
      <c r="UEZ54" s="197"/>
      <c r="UFA54" s="197"/>
      <c r="UFB54" s="197"/>
      <c r="UFC54" s="197"/>
      <c r="UFD54" s="197"/>
      <c r="UFE54" s="197"/>
      <c r="UFF54" s="197"/>
      <c r="UFG54" s="197"/>
      <c r="UFH54" s="197"/>
      <c r="UFI54" s="197"/>
      <c r="UFJ54" s="197"/>
      <c r="UFK54" s="197"/>
      <c r="UFL54" s="197"/>
      <c r="UFM54" s="197"/>
      <c r="UFN54" s="197"/>
      <c r="UFO54" s="197"/>
      <c r="UFP54" s="197"/>
      <c r="UFQ54" s="197"/>
      <c r="UFR54" s="197"/>
      <c r="UFS54" s="197"/>
      <c r="UFT54" s="197"/>
      <c r="UFU54" s="197"/>
      <c r="UFV54" s="197"/>
      <c r="UFW54" s="197"/>
      <c r="UFX54" s="197"/>
      <c r="UFY54" s="197"/>
      <c r="UFZ54" s="197"/>
      <c r="UGA54" s="197"/>
      <c r="UGB54" s="197"/>
      <c r="UGC54" s="197"/>
      <c r="UGD54" s="197"/>
      <c r="UGE54" s="197"/>
      <c r="UGF54" s="197"/>
      <c r="UGG54" s="197"/>
      <c r="UGH54" s="197"/>
      <c r="UGI54" s="197"/>
      <c r="UGJ54" s="197"/>
      <c r="UGK54" s="197"/>
      <c r="UGL54" s="197"/>
      <c r="UGM54" s="197"/>
      <c r="UGN54" s="197"/>
      <c r="UGO54" s="197"/>
      <c r="UGP54" s="197"/>
      <c r="UGQ54" s="197"/>
      <c r="UGR54" s="197"/>
      <c r="UGS54" s="197"/>
      <c r="UGT54" s="197"/>
      <c r="UGU54" s="197"/>
      <c r="UGV54" s="197"/>
      <c r="UGW54" s="197"/>
      <c r="UGX54" s="197"/>
      <c r="UGY54" s="197"/>
      <c r="UGZ54" s="197"/>
      <c r="UHA54" s="197"/>
      <c r="UHB54" s="197"/>
      <c r="UHC54" s="197"/>
      <c r="UHD54" s="197"/>
      <c r="UHE54" s="197"/>
      <c r="UHF54" s="197"/>
      <c r="UHG54" s="197"/>
      <c r="UHH54" s="197"/>
      <c r="UHI54" s="197"/>
      <c r="UHJ54" s="197"/>
      <c r="UHK54" s="197"/>
      <c r="UHL54" s="197"/>
      <c r="UHM54" s="197"/>
      <c r="UHN54" s="197"/>
      <c r="UHO54" s="197"/>
      <c r="UHP54" s="197"/>
      <c r="UHQ54" s="197"/>
      <c r="UHR54" s="197"/>
      <c r="UHS54" s="197"/>
      <c r="UHT54" s="197"/>
      <c r="UHU54" s="197"/>
      <c r="UHV54" s="197"/>
      <c r="UHW54" s="197"/>
      <c r="UHX54" s="197"/>
      <c r="UHY54" s="197"/>
      <c r="UHZ54" s="197"/>
      <c r="UIA54" s="197"/>
      <c r="UIB54" s="197"/>
      <c r="UIC54" s="197"/>
      <c r="UID54" s="197"/>
      <c r="UIE54" s="197"/>
      <c r="UIF54" s="197"/>
      <c r="UIG54" s="197"/>
      <c r="UIH54" s="197"/>
      <c r="UII54" s="197"/>
      <c r="UIJ54" s="197"/>
      <c r="UIK54" s="197"/>
      <c r="UIL54" s="197"/>
      <c r="UIM54" s="197"/>
      <c r="UIN54" s="197"/>
      <c r="UIO54" s="197"/>
      <c r="UIP54" s="197"/>
      <c r="UIQ54" s="197"/>
      <c r="UIR54" s="197"/>
      <c r="UIS54" s="197"/>
      <c r="UIT54" s="197"/>
      <c r="UIU54" s="197"/>
      <c r="UIV54" s="197"/>
      <c r="UIW54" s="197"/>
      <c r="UIX54" s="197"/>
      <c r="UIY54" s="197"/>
      <c r="UIZ54" s="197"/>
      <c r="UJA54" s="197"/>
      <c r="UJB54" s="197"/>
      <c r="UJC54" s="197"/>
      <c r="UJD54" s="197"/>
      <c r="UJE54" s="197"/>
      <c r="UJF54" s="197"/>
      <c r="UJG54" s="197"/>
      <c r="UJH54" s="197"/>
      <c r="UJI54" s="197"/>
      <c r="UJJ54" s="197"/>
      <c r="UJK54" s="197"/>
      <c r="UJL54" s="197"/>
      <c r="UJM54" s="197"/>
      <c r="UJN54" s="197"/>
      <c r="UJO54" s="197"/>
      <c r="UJP54" s="197"/>
      <c r="UJQ54" s="197"/>
      <c r="UJR54" s="197"/>
      <c r="UJS54" s="197"/>
      <c r="UJT54" s="197"/>
      <c r="UJU54" s="197"/>
      <c r="UJV54" s="197"/>
      <c r="UJW54" s="197"/>
      <c r="UJX54" s="197"/>
      <c r="UJY54" s="197"/>
      <c r="UJZ54" s="197"/>
      <c r="UKA54" s="197"/>
      <c r="UKB54" s="197"/>
      <c r="UKC54" s="197"/>
      <c r="UKD54" s="197"/>
      <c r="UKE54" s="197"/>
      <c r="UKF54" s="197"/>
      <c r="UKG54" s="197"/>
      <c r="UKH54" s="197"/>
      <c r="UKI54" s="197"/>
      <c r="UKJ54" s="197"/>
      <c r="UKK54" s="197"/>
      <c r="UKL54" s="197"/>
      <c r="UKM54" s="197"/>
      <c r="UKN54" s="197"/>
      <c r="UKO54" s="197"/>
      <c r="UKP54" s="197"/>
      <c r="UKQ54" s="197"/>
      <c r="UKR54" s="197"/>
      <c r="UKS54" s="197"/>
      <c r="UKT54" s="197"/>
      <c r="UKU54" s="197"/>
      <c r="UKV54" s="197"/>
      <c r="UKW54" s="197"/>
      <c r="UKX54" s="197"/>
      <c r="UKY54" s="197"/>
      <c r="UKZ54" s="197"/>
      <c r="ULA54" s="197"/>
      <c r="ULB54" s="197"/>
      <c r="ULC54" s="197"/>
      <c r="ULD54" s="197"/>
      <c r="ULE54" s="197"/>
      <c r="ULF54" s="197"/>
      <c r="ULG54" s="197"/>
      <c r="ULH54" s="197"/>
      <c r="ULI54" s="197"/>
      <c r="ULJ54" s="197"/>
      <c r="ULK54" s="197"/>
      <c r="ULL54" s="197"/>
      <c r="ULM54" s="197"/>
      <c r="ULN54" s="197"/>
      <c r="ULO54" s="197"/>
      <c r="ULP54" s="197"/>
      <c r="ULQ54" s="197"/>
      <c r="ULR54" s="197"/>
      <c r="ULS54" s="197"/>
      <c r="ULT54" s="197"/>
      <c r="ULU54" s="197"/>
      <c r="ULV54" s="197"/>
      <c r="ULW54" s="197"/>
      <c r="ULX54" s="197"/>
      <c r="ULY54" s="197"/>
      <c r="ULZ54" s="197"/>
      <c r="UMA54" s="197"/>
      <c r="UMB54" s="197"/>
      <c r="UMC54" s="197"/>
      <c r="UMD54" s="197"/>
      <c r="UME54" s="197"/>
      <c r="UMF54" s="197"/>
      <c r="UMG54" s="197"/>
      <c r="UMH54" s="197"/>
      <c r="UMI54" s="197"/>
      <c r="UMJ54" s="197"/>
      <c r="UMK54" s="197"/>
      <c r="UML54" s="197"/>
      <c r="UMM54" s="197"/>
      <c r="UMN54" s="197"/>
      <c r="UMO54" s="197"/>
      <c r="UMP54" s="197"/>
      <c r="UMQ54" s="197"/>
      <c r="UMR54" s="197"/>
      <c r="UMS54" s="197"/>
      <c r="UMT54" s="197"/>
      <c r="UMU54" s="197"/>
      <c r="UMV54" s="197"/>
      <c r="UMW54" s="197"/>
      <c r="UMX54" s="197"/>
      <c r="UMY54" s="197"/>
      <c r="UMZ54" s="197"/>
      <c r="UNA54" s="197"/>
      <c r="UNB54" s="197"/>
      <c r="UNC54" s="197"/>
      <c r="UND54" s="197"/>
      <c r="UNE54" s="197"/>
      <c r="UNF54" s="197"/>
      <c r="UNG54" s="197"/>
      <c r="UNH54" s="197"/>
      <c r="UNI54" s="197"/>
      <c r="UNJ54" s="197"/>
      <c r="UNK54" s="197"/>
      <c r="UNL54" s="197"/>
      <c r="UNM54" s="197"/>
      <c r="UNN54" s="197"/>
      <c r="UNO54" s="197"/>
      <c r="UNP54" s="197"/>
      <c r="UNQ54" s="197"/>
      <c r="UNR54" s="197"/>
      <c r="UNS54" s="197"/>
      <c r="UNT54" s="197"/>
      <c r="UNU54" s="197"/>
      <c r="UNV54" s="197"/>
      <c r="UNW54" s="197"/>
      <c r="UNX54" s="197"/>
      <c r="UNY54" s="197"/>
      <c r="UNZ54" s="197"/>
      <c r="UOA54" s="197"/>
      <c r="UOB54" s="197"/>
      <c r="UOC54" s="197"/>
      <c r="UOD54" s="197"/>
      <c r="UOE54" s="197"/>
      <c r="UOF54" s="197"/>
      <c r="UOG54" s="197"/>
      <c r="UOH54" s="197"/>
      <c r="UOI54" s="197"/>
      <c r="UOJ54" s="197"/>
      <c r="UOK54" s="197"/>
      <c r="UOL54" s="197"/>
      <c r="UOM54" s="197"/>
      <c r="UON54" s="197"/>
      <c r="UOO54" s="197"/>
      <c r="UOP54" s="197"/>
      <c r="UOQ54" s="197"/>
      <c r="UOR54" s="197"/>
      <c r="UOS54" s="197"/>
      <c r="UOT54" s="197"/>
      <c r="UOU54" s="197"/>
      <c r="UOV54" s="197"/>
      <c r="UOW54" s="197"/>
      <c r="UOX54" s="197"/>
      <c r="UOY54" s="197"/>
      <c r="UOZ54" s="197"/>
      <c r="UPA54" s="197"/>
      <c r="UPB54" s="197"/>
      <c r="UPC54" s="197"/>
      <c r="UPD54" s="197"/>
      <c r="UPE54" s="197"/>
      <c r="UPF54" s="197"/>
      <c r="UPG54" s="197"/>
      <c r="UPH54" s="197"/>
      <c r="UPI54" s="197"/>
      <c r="UPJ54" s="197"/>
      <c r="UPK54" s="197"/>
      <c r="UPL54" s="197"/>
      <c r="UPM54" s="197"/>
      <c r="UPN54" s="197"/>
      <c r="UPO54" s="197"/>
      <c r="UPP54" s="197"/>
      <c r="UPQ54" s="197"/>
      <c r="UPR54" s="197"/>
      <c r="UPS54" s="197"/>
      <c r="UPT54" s="197"/>
      <c r="UPU54" s="197"/>
      <c r="UPV54" s="197"/>
      <c r="UPW54" s="197"/>
      <c r="UPX54" s="197"/>
      <c r="UPY54" s="197"/>
      <c r="UPZ54" s="197"/>
      <c r="UQA54" s="197"/>
      <c r="UQB54" s="197"/>
      <c r="UQC54" s="197"/>
      <c r="UQD54" s="197"/>
      <c r="UQE54" s="197"/>
      <c r="UQF54" s="197"/>
      <c r="UQG54" s="197"/>
      <c r="UQH54" s="197"/>
      <c r="UQI54" s="197"/>
      <c r="UQJ54" s="197"/>
      <c r="UQK54" s="197"/>
      <c r="UQL54" s="197"/>
      <c r="UQM54" s="197"/>
      <c r="UQN54" s="197"/>
      <c r="UQO54" s="197"/>
      <c r="UQP54" s="197"/>
      <c r="UQQ54" s="197"/>
      <c r="UQR54" s="197"/>
      <c r="UQS54" s="197"/>
      <c r="UQT54" s="197"/>
      <c r="UQU54" s="197"/>
      <c r="UQV54" s="197"/>
      <c r="UQW54" s="197"/>
      <c r="UQX54" s="197"/>
      <c r="UQY54" s="197"/>
      <c r="UQZ54" s="197"/>
      <c r="URA54" s="197"/>
      <c r="URB54" s="197"/>
      <c r="URC54" s="197"/>
      <c r="URD54" s="197"/>
      <c r="URE54" s="197"/>
      <c r="URF54" s="197"/>
      <c r="URG54" s="197"/>
      <c r="URH54" s="197"/>
      <c r="URI54" s="197"/>
      <c r="URJ54" s="197"/>
      <c r="URK54" s="197"/>
      <c r="URL54" s="197"/>
      <c r="URM54" s="197"/>
      <c r="URN54" s="197"/>
      <c r="URO54" s="197"/>
      <c r="URP54" s="197"/>
      <c r="URQ54" s="197"/>
      <c r="URR54" s="197"/>
      <c r="URS54" s="197"/>
      <c r="URT54" s="197"/>
      <c r="URU54" s="197"/>
      <c r="URV54" s="197"/>
      <c r="URW54" s="197"/>
      <c r="URX54" s="197"/>
      <c r="URY54" s="197"/>
      <c r="URZ54" s="197"/>
      <c r="USA54" s="197"/>
      <c r="USB54" s="197"/>
      <c r="USC54" s="197"/>
      <c r="USD54" s="197"/>
      <c r="USE54" s="197"/>
      <c r="USF54" s="197"/>
      <c r="USG54" s="197"/>
      <c r="USH54" s="197"/>
      <c r="USI54" s="197"/>
      <c r="USJ54" s="197"/>
      <c r="USK54" s="197"/>
      <c r="USL54" s="197"/>
      <c r="USM54" s="197"/>
      <c r="USN54" s="197"/>
      <c r="USO54" s="197"/>
      <c r="USP54" s="197"/>
      <c r="USQ54" s="197"/>
      <c r="USR54" s="197"/>
      <c r="USS54" s="197"/>
      <c r="UST54" s="197"/>
      <c r="USU54" s="197"/>
      <c r="USV54" s="197"/>
      <c r="USW54" s="197"/>
      <c r="USX54" s="197"/>
      <c r="USY54" s="197"/>
      <c r="USZ54" s="197"/>
      <c r="UTA54" s="197"/>
      <c r="UTB54" s="197"/>
      <c r="UTC54" s="197"/>
      <c r="UTD54" s="197"/>
      <c r="UTE54" s="197"/>
      <c r="UTF54" s="197"/>
      <c r="UTG54" s="197"/>
      <c r="UTH54" s="197"/>
      <c r="UTI54" s="197"/>
      <c r="UTJ54" s="197"/>
      <c r="UTK54" s="197"/>
      <c r="UTL54" s="197"/>
      <c r="UTM54" s="197"/>
      <c r="UTN54" s="197"/>
      <c r="UTO54" s="197"/>
      <c r="UTP54" s="197"/>
      <c r="UTQ54" s="197"/>
      <c r="UTR54" s="197"/>
      <c r="UTS54" s="197"/>
      <c r="UTT54" s="197"/>
      <c r="UTU54" s="197"/>
      <c r="UTV54" s="197"/>
      <c r="UTW54" s="197"/>
      <c r="UTX54" s="197"/>
      <c r="UTY54" s="197"/>
      <c r="UTZ54" s="197"/>
      <c r="UUA54" s="197"/>
      <c r="UUB54" s="197"/>
      <c r="UUC54" s="197"/>
      <c r="UUD54" s="197"/>
      <c r="UUE54" s="197"/>
      <c r="UUF54" s="197"/>
      <c r="UUG54" s="197"/>
      <c r="UUH54" s="197"/>
      <c r="UUI54" s="197"/>
      <c r="UUJ54" s="197"/>
      <c r="UUK54" s="197"/>
      <c r="UUL54" s="197"/>
      <c r="UUM54" s="197"/>
      <c r="UUN54" s="197"/>
      <c r="UUO54" s="197"/>
      <c r="UUP54" s="197"/>
      <c r="UUQ54" s="197"/>
      <c r="UUR54" s="197"/>
      <c r="UUS54" s="197"/>
      <c r="UUT54" s="197"/>
      <c r="UUU54" s="197"/>
      <c r="UUV54" s="197"/>
      <c r="UUW54" s="197"/>
      <c r="UUX54" s="197"/>
      <c r="UUY54" s="197"/>
      <c r="UUZ54" s="197"/>
      <c r="UVA54" s="197"/>
      <c r="UVB54" s="197"/>
      <c r="UVC54" s="197"/>
      <c r="UVD54" s="197"/>
      <c r="UVE54" s="197"/>
      <c r="UVF54" s="197"/>
      <c r="UVG54" s="197"/>
      <c r="UVH54" s="197"/>
      <c r="UVI54" s="197"/>
      <c r="UVJ54" s="197"/>
      <c r="UVK54" s="197"/>
      <c r="UVL54" s="197"/>
      <c r="UVM54" s="197"/>
      <c r="UVN54" s="197"/>
      <c r="UVO54" s="197"/>
      <c r="UVP54" s="197"/>
      <c r="UVQ54" s="197"/>
      <c r="UVR54" s="197"/>
      <c r="UVS54" s="197"/>
      <c r="UVT54" s="197"/>
      <c r="UVU54" s="197"/>
      <c r="UVV54" s="197"/>
      <c r="UVW54" s="197"/>
      <c r="UVX54" s="197"/>
      <c r="UVY54" s="197"/>
      <c r="UVZ54" s="197"/>
      <c r="UWA54" s="197"/>
      <c r="UWB54" s="197"/>
      <c r="UWC54" s="197"/>
      <c r="UWD54" s="197"/>
      <c r="UWE54" s="197"/>
      <c r="UWF54" s="197"/>
      <c r="UWG54" s="197"/>
      <c r="UWH54" s="197"/>
      <c r="UWI54" s="197"/>
      <c r="UWJ54" s="197"/>
      <c r="UWK54" s="197"/>
      <c r="UWL54" s="197"/>
      <c r="UWM54" s="197"/>
      <c r="UWN54" s="197"/>
      <c r="UWO54" s="197"/>
      <c r="UWP54" s="197"/>
      <c r="UWQ54" s="197"/>
      <c r="UWR54" s="197"/>
      <c r="UWS54" s="197"/>
      <c r="UWT54" s="197"/>
      <c r="UWU54" s="197"/>
      <c r="UWV54" s="197"/>
      <c r="UWW54" s="197"/>
      <c r="UWX54" s="197"/>
      <c r="UWY54" s="197"/>
      <c r="UWZ54" s="197"/>
      <c r="UXA54" s="197"/>
      <c r="UXB54" s="197"/>
      <c r="UXC54" s="197"/>
      <c r="UXD54" s="197"/>
      <c r="UXE54" s="197"/>
      <c r="UXF54" s="197"/>
      <c r="UXG54" s="197"/>
      <c r="UXH54" s="197"/>
      <c r="UXI54" s="197"/>
      <c r="UXJ54" s="197"/>
      <c r="UXK54" s="197"/>
      <c r="UXL54" s="197"/>
      <c r="UXM54" s="197"/>
      <c r="UXN54" s="197"/>
      <c r="UXO54" s="197"/>
      <c r="UXP54" s="197"/>
      <c r="UXQ54" s="197"/>
      <c r="UXR54" s="197"/>
      <c r="UXS54" s="197"/>
      <c r="UXT54" s="197"/>
      <c r="UXU54" s="197"/>
      <c r="UXV54" s="197"/>
      <c r="UXW54" s="197"/>
      <c r="UXX54" s="197"/>
      <c r="UXY54" s="197"/>
      <c r="UXZ54" s="197"/>
      <c r="UYA54" s="197"/>
      <c r="UYB54" s="197"/>
      <c r="UYC54" s="197"/>
      <c r="UYD54" s="197"/>
      <c r="UYE54" s="197"/>
      <c r="UYF54" s="197"/>
      <c r="UYG54" s="197"/>
      <c r="UYH54" s="197"/>
      <c r="UYI54" s="197"/>
      <c r="UYJ54" s="197"/>
      <c r="UYK54" s="197"/>
      <c r="UYL54" s="197"/>
      <c r="UYM54" s="197"/>
      <c r="UYN54" s="197"/>
      <c r="UYO54" s="197"/>
      <c r="UYP54" s="197"/>
      <c r="UYQ54" s="197"/>
      <c r="UYR54" s="197"/>
      <c r="UYS54" s="197"/>
      <c r="UYT54" s="197"/>
      <c r="UYU54" s="197"/>
      <c r="UYV54" s="197"/>
      <c r="UYW54" s="197"/>
      <c r="UYX54" s="197"/>
      <c r="UYY54" s="197"/>
      <c r="UYZ54" s="197"/>
      <c r="UZA54" s="197"/>
      <c r="UZB54" s="197"/>
      <c r="UZC54" s="197"/>
      <c r="UZD54" s="197"/>
      <c r="UZE54" s="197"/>
      <c r="UZF54" s="197"/>
      <c r="UZG54" s="197"/>
      <c r="UZH54" s="197"/>
      <c r="UZI54" s="197"/>
      <c r="UZJ54" s="197"/>
      <c r="UZK54" s="197"/>
      <c r="UZL54" s="197"/>
      <c r="UZM54" s="197"/>
      <c r="UZN54" s="197"/>
      <c r="UZO54" s="197"/>
      <c r="UZP54" s="197"/>
      <c r="UZQ54" s="197"/>
      <c r="UZR54" s="197"/>
      <c r="UZS54" s="197"/>
      <c r="UZT54" s="197"/>
      <c r="UZU54" s="197"/>
      <c r="UZV54" s="197"/>
      <c r="UZW54" s="197"/>
      <c r="UZX54" s="197"/>
      <c r="UZY54" s="197"/>
      <c r="UZZ54" s="197"/>
      <c r="VAA54" s="197"/>
      <c r="VAB54" s="197"/>
      <c r="VAC54" s="197"/>
      <c r="VAD54" s="197"/>
      <c r="VAE54" s="197"/>
      <c r="VAF54" s="197"/>
      <c r="VAG54" s="197"/>
      <c r="VAH54" s="197"/>
      <c r="VAI54" s="197"/>
      <c r="VAJ54" s="197"/>
      <c r="VAK54" s="197"/>
      <c r="VAL54" s="197"/>
      <c r="VAM54" s="197"/>
      <c r="VAN54" s="197"/>
      <c r="VAO54" s="197"/>
      <c r="VAP54" s="197"/>
      <c r="VAQ54" s="197"/>
      <c r="VAR54" s="197"/>
      <c r="VAS54" s="197"/>
      <c r="VAT54" s="197"/>
      <c r="VAU54" s="197"/>
      <c r="VAV54" s="197"/>
      <c r="VAW54" s="197"/>
      <c r="VAX54" s="197"/>
      <c r="VAY54" s="197"/>
      <c r="VAZ54" s="197"/>
      <c r="VBA54" s="197"/>
      <c r="VBB54" s="197"/>
      <c r="VBC54" s="197"/>
      <c r="VBD54" s="197"/>
      <c r="VBE54" s="197"/>
      <c r="VBF54" s="197"/>
      <c r="VBG54" s="197"/>
      <c r="VBH54" s="197"/>
      <c r="VBI54" s="197"/>
      <c r="VBJ54" s="197"/>
      <c r="VBK54" s="197"/>
      <c r="VBL54" s="197"/>
      <c r="VBM54" s="197"/>
      <c r="VBN54" s="197"/>
      <c r="VBO54" s="197"/>
      <c r="VBP54" s="197"/>
      <c r="VBQ54" s="197"/>
      <c r="VBR54" s="197"/>
      <c r="VBS54" s="197"/>
      <c r="VBT54" s="197"/>
      <c r="VBU54" s="197"/>
      <c r="VBV54" s="197"/>
      <c r="VBW54" s="197"/>
      <c r="VBX54" s="197"/>
      <c r="VBY54" s="197"/>
      <c r="VBZ54" s="197"/>
      <c r="VCA54" s="197"/>
      <c r="VCB54" s="197"/>
      <c r="VCC54" s="197"/>
      <c r="VCD54" s="197"/>
      <c r="VCE54" s="197"/>
      <c r="VCF54" s="197"/>
      <c r="VCG54" s="197"/>
      <c r="VCH54" s="197"/>
      <c r="VCI54" s="197"/>
      <c r="VCJ54" s="197"/>
      <c r="VCK54" s="197"/>
      <c r="VCL54" s="197"/>
      <c r="VCM54" s="197"/>
      <c r="VCN54" s="197"/>
      <c r="VCO54" s="197"/>
      <c r="VCP54" s="197"/>
      <c r="VCQ54" s="197"/>
      <c r="VCR54" s="197"/>
      <c r="VCS54" s="197"/>
      <c r="VCT54" s="197"/>
      <c r="VCU54" s="197"/>
      <c r="VCV54" s="197"/>
      <c r="VCW54" s="197"/>
      <c r="VCX54" s="197"/>
      <c r="VCY54" s="197"/>
      <c r="VCZ54" s="197"/>
      <c r="VDA54" s="197"/>
      <c r="VDB54" s="197"/>
      <c r="VDC54" s="197"/>
      <c r="VDD54" s="197"/>
      <c r="VDE54" s="197"/>
      <c r="VDF54" s="197"/>
      <c r="VDG54" s="197"/>
      <c r="VDH54" s="197"/>
      <c r="VDI54" s="197"/>
      <c r="VDJ54" s="197"/>
      <c r="VDK54" s="197"/>
      <c r="VDL54" s="197"/>
      <c r="VDM54" s="197"/>
      <c r="VDN54" s="197"/>
      <c r="VDO54" s="197"/>
      <c r="VDP54" s="197"/>
      <c r="VDQ54" s="197"/>
      <c r="VDR54" s="197"/>
      <c r="VDS54" s="197"/>
      <c r="VDT54" s="197"/>
      <c r="VDU54" s="197"/>
      <c r="VDV54" s="197"/>
      <c r="VDW54" s="197"/>
      <c r="VDX54" s="197"/>
      <c r="VDY54" s="197"/>
      <c r="VDZ54" s="197"/>
      <c r="VEA54" s="197"/>
      <c r="VEB54" s="197"/>
      <c r="VEC54" s="197"/>
      <c r="VED54" s="197"/>
      <c r="VEE54" s="197"/>
      <c r="VEF54" s="197"/>
      <c r="VEG54" s="197"/>
      <c r="VEH54" s="197"/>
      <c r="VEI54" s="197"/>
      <c r="VEJ54" s="197"/>
      <c r="VEK54" s="197"/>
      <c r="VEL54" s="197"/>
      <c r="VEM54" s="197"/>
      <c r="VEN54" s="197"/>
      <c r="VEO54" s="197"/>
      <c r="VEP54" s="197"/>
      <c r="VEQ54" s="197"/>
      <c r="VER54" s="197"/>
      <c r="VES54" s="197"/>
      <c r="VET54" s="197"/>
      <c r="VEU54" s="197"/>
      <c r="VEV54" s="197"/>
      <c r="VEW54" s="197"/>
      <c r="VEX54" s="197"/>
      <c r="VEY54" s="197"/>
      <c r="VEZ54" s="197"/>
      <c r="VFA54" s="197"/>
      <c r="VFB54" s="197"/>
      <c r="VFC54" s="197"/>
      <c r="VFD54" s="197"/>
      <c r="VFE54" s="197"/>
      <c r="VFF54" s="197"/>
      <c r="VFG54" s="197"/>
      <c r="VFH54" s="197"/>
      <c r="VFI54" s="197"/>
      <c r="VFJ54" s="197"/>
      <c r="VFK54" s="197"/>
      <c r="VFL54" s="197"/>
      <c r="VFM54" s="197"/>
      <c r="VFN54" s="197"/>
      <c r="VFO54" s="197"/>
      <c r="VFP54" s="197"/>
      <c r="VFQ54" s="197"/>
      <c r="VFR54" s="197"/>
      <c r="VFS54" s="197"/>
      <c r="VFT54" s="197"/>
      <c r="VFU54" s="197"/>
      <c r="VFV54" s="197"/>
      <c r="VFW54" s="197"/>
      <c r="VFX54" s="197"/>
      <c r="VFY54" s="197"/>
      <c r="VFZ54" s="197"/>
      <c r="VGA54" s="197"/>
      <c r="VGB54" s="197"/>
      <c r="VGC54" s="197"/>
      <c r="VGD54" s="197"/>
      <c r="VGE54" s="197"/>
      <c r="VGF54" s="197"/>
      <c r="VGG54" s="197"/>
      <c r="VGH54" s="197"/>
      <c r="VGI54" s="197"/>
      <c r="VGJ54" s="197"/>
      <c r="VGK54" s="197"/>
      <c r="VGL54" s="197"/>
      <c r="VGM54" s="197"/>
      <c r="VGN54" s="197"/>
      <c r="VGO54" s="197"/>
      <c r="VGP54" s="197"/>
      <c r="VGQ54" s="197"/>
      <c r="VGR54" s="197"/>
      <c r="VGS54" s="197"/>
      <c r="VGT54" s="197"/>
      <c r="VGU54" s="197"/>
      <c r="VGV54" s="197"/>
      <c r="VGW54" s="197"/>
      <c r="VGX54" s="197"/>
      <c r="VGY54" s="197"/>
      <c r="VGZ54" s="197"/>
      <c r="VHA54" s="197"/>
      <c r="VHB54" s="197"/>
      <c r="VHC54" s="197"/>
      <c r="VHD54" s="197"/>
      <c r="VHE54" s="197"/>
      <c r="VHF54" s="197"/>
      <c r="VHG54" s="197"/>
      <c r="VHH54" s="197"/>
      <c r="VHI54" s="197"/>
      <c r="VHJ54" s="197"/>
      <c r="VHK54" s="197"/>
      <c r="VHL54" s="197"/>
      <c r="VHM54" s="197"/>
      <c r="VHN54" s="197"/>
      <c r="VHO54" s="197"/>
      <c r="VHP54" s="197"/>
      <c r="VHQ54" s="197"/>
      <c r="VHR54" s="197"/>
      <c r="VHS54" s="197"/>
      <c r="VHT54" s="197"/>
      <c r="VHU54" s="197"/>
      <c r="VHV54" s="197"/>
      <c r="VHW54" s="197"/>
      <c r="VHX54" s="197"/>
      <c r="VHY54" s="197"/>
      <c r="VHZ54" s="197"/>
      <c r="VIA54" s="197"/>
      <c r="VIB54" s="197"/>
      <c r="VIC54" s="197"/>
      <c r="VID54" s="197"/>
      <c r="VIE54" s="197"/>
      <c r="VIF54" s="197"/>
      <c r="VIG54" s="197"/>
      <c r="VIH54" s="197"/>
      <c r="VII54" s="197"/>
      <c r="VIJ54" s="197"/>
      <c r="VIK54" s="197"/>
      <c r="VIL54" s="197"/>
      <c r="VIM54" s="197"/>
      <c r="VIN54" s="197"/>
      <c r="VIO54" s="197"/>
      <c r="VIP54" s="197"/>
      <c r="VIQ54" s="197"/>
      <c r="VIR54" s="197"/>
      <c r="VIS54" s="197"/>
      <c r="VIT54" s="197"/>
      <c r="VIU54" s="197"/>
      <c r="VIV54" s="197"/>
      <c r="VIW54" s="197"/>
      <c r="VIX54" s="197"/>
      <c r="VIY54" s="197"/>
      <c r="VIZ54" s="197"/>
      <c r="VJA54" s="197"/>
      <c r="VJB54" s="197"/>
      <c r="VJC54" s="197"/>
      <c r="VJD54" s="197"/>
      <c r="VJE54" s="197"/>
      <c r="VJF54" s="197"/>
      <c r="VJG54" s="197"/>
      <c r="VJH54" s="197"/>
      <c r="VJI54" s="197"/>
      <c r="VJJ54" s="197"/>
      <c r="VJK54" s="197"/>
      <c r="VJL54" s="197"/>
      <c r="VJM54" s="197"/>
      <c r="VJN54" s="197"/>
      <c r="VJO54" s="197"/>
      <c r="VJP54" s="197"/>
      <c r="VJQ54" s="197"/>
      <c r="VJR54" s="197"/>
      <c r="VJS54" s="197"/>
      <c r="VJT54" s="197"/>
      <c r="VJU54" s="197"/>
      <c r="VJV54" s="197"/>
      <c r="VJW54" s="197"/>
      <c r="VJX54" s="197"/>
      <c r="VJY54" s="197"/>
      <c r="VJZ54" s="197"/>
      <c r="VKA54" s="197"/>
      <c r="VKB54" s="197"/>
      <c r="VKC54" s="197"/>
      <c r="VKD54" s="197"/>
      <c r="VKE54" s="197"/>
      <c r="VKF54" s="197"/>
      <c r="VKG54" s="197"/>
      <c r="VKH54" s="197"/>
      <c r="VKI54" s="197"/>
      <c r="VKJ54" s="197"/>
      <c r="VKK54" s="197"/>
      <c r="VKL54" s="197"/>
      <c r="VKM54" s="197"/>
      <c r="VKN54" s="197"/>
      <c r="VKO54" s="197"/>
      <c r="VKP54" s="197"/>
      <c r="VKQ54" s="197"/>
      <c r="VKR54" s="197"/>
      <c r="VKS54" s="197"/>
      <c r="VKT54" s="197"/>
      <c r="VKU54" s="197"/>
      <c r="VKV54" s="197"/>
      <c r="VKW54" s="197"/>
      <c r="VKX54" s="197"/>
      <c r="VKY54" s="197"/>
      <c r="VKZ54" s="197"/>
      <c r="VLA54" s="197"/>
      <c r="VLB54" s="197"/>
      <c r="VLC54" s="197"/>
      <c r="VLD54" s="197"/>
      <c r="VLE54" s="197"/>
      <c r="VLF54" s="197"/>
      <c r="VLG54" s="197"/>
      <c r="VLH54" s="197"/>
      <c r="VLI54" s="197"/>
      <c r="VLJ54" s="197"/>
      <c r="VLK54" s="197"/>
      <c r="VLL54" s="197"/>
      <c r="VLM54" s="197"/>
      <c r="VLN54" s="197"/>
      <c r="VLO54" s="197"/>
      <c r="VLP54" s="197"/>
      <c r="VLQ54" s="197"/>
      <c r="VLR54" s="197"/>
      <c r="VLS54" s="197"/>
      <c r="VLT54" s="197"/>
      <c r="VLU54" s="197"/>
      <c r="VLV54" s="197"/>
      <c r="VLW54" s="197"/>
      <c r="VLX54" s="197"/>
      <c r="VLY54" s="197"/>
      <c r="VLZ54" s="197"/>
      <c r="VMA54" s="197"/>
      <c r="VMB54" s="197"/>
      <c r="VMC54" s="197"/>
      <c r="VMD54" s="197"/>
      <c r="VME54" s="197"/>
      <c r="VMF54" s="197"/>
      <c r="VMG54" s="197"/>
      <c r="VMH54" s="197"/>
      <c r="VMI54" s="197"/>
      <c r="VMJ54" s="197"/>
      <c r="VMK54" s="197"/>
      <c r="VML54" s="197"/>
      <c r="VMM54" s="197"/>
      <c r="VMN54" s="197"/>
      <c r="VMO54" s="197"/>
      <c r="VMP54" s="197"/>
      <c r="VMQ54" s="197"/>
      <c r="VMR54" s="197"/>
      <c r="VMS54" s="197"/>
      <c r="VMT54" s="197"/>
      <c r="VMU54" s="197"/>
      <c r="VMV54" s="197"/>
      <c r="VMW54" s="197"/>
      <c r="VMX54" s="197"/>
      <c r="VMY54" s="197"/>
      <c r="VMZ54" s="197"/>
      <c r="VNA54" s="197"/>
      <c r="VNB54" s="197"/>
      <c r="VNC54" s="197"/>
      <c r="VND54" s="197"/>
      <c r="VNE54" s="197"/>
      <c r="VNF54" s="197"/>
      <c r="VNG54" s="197"/>
      <c r="VNH54" s="197"/>
      <c r="VNI54" s="197"/>
      <c r="VNJ54" s="197"/>
      <c r="VNK54" s="197"/>
      <c r="VNL54" s="197"/>
      <c r="VNM54" s="197"/>
      <c r="VNN54" s="197"/>
      <c r="VNO54" s="197"/>
      <c r="VNP54" s="197"/>
      <c r="VNQ54" s="197"/>
      <c r="VNR54" s="197"/>
      <c r="VNS54" s="197"/>
      <c r="VNT54" s="197"/>
      <c r="VNU54" s="197"/>
      <c r="VNV54" s="197"/>
      <c r="VNW54" s="197"/>
      <c r="VNX54" s="197"/>
      <c r="VNY54" s="197"/>
      <c r="VNZ54" s="197"/>
      <c r="VOA54" s="197"/>
      <c r="VOB54" s="197"/>
      <c r="VOC54" s="197"/>
      <c r="VOD54" s="197"/>
      <c r="VOE54" s="197"/>
      <c r="VOF54" s="197"/>
      <c r="VOG54" s="197"/>
      <c r="VOH54" s="197"/>
      <c r="VOI54" s="197"/>
      <c r="VOJ54" s="197"/>
      <c r="VOK54" s="197"/>
      <c r="VOL54" s="197"/>
      <c r="VOM54" s="197"/>
      <c r="VON54" s="197"/>
      <c r="VOO54" s="197"/>
      <c r="VOP54" s="197"/>
      <c r="VOQ54" s="197"/>
      <c r="VOR54" s="197"/>
      <c r="VOS54" s="197"/>
      <c r="VOT54" s="197"/>
      <c r="VOU54" s="197"/>
      <c r="VOV54" s="197"/>
      <c r="VOW54" s="197"/>
      <c r="VOX54" s="197"/>
      <c r="VOY54" s="197"/>
      <c r="VOZ54" s="197"/>
      <c r="VPA54" s="197"/>
      <c r="VPB54" s="197"/>
      <c r="VPC54" s="197"/>
      <c r="VPD54" s="197"/>
      <c r="VPE54" s="197"/>
      <c r="VPF54" s="197"/>
      <c r="VPG54" s="197"/>
      <c r="VPH54" s="197"/>
      <c r="VPI54" s="197"/>
      <c r="VPJ54" s="197"/>
      <c r="VPK54" s="197"/>
      <c r="VPL54" s="197"/>
      <c r="VPM54" s="197"/>
      <c r="VPN54" s="197"/>
      <c r="VPO54" s="197"/>
      <c r="VPP54" s="197"/>
      <c r="VPQ54" s="197"/>
      <c r="VPR54" s="197"/>
      <c r="VPS54" s="197"/>
      <c r="VPT54" s="197"/>
      <c r="VPU54" s="197"/>
      <c r="VPV54" s="197"/>
      <c r="VPW54" s="197"/>
      <c r="VPX54" s="197"/>
      <c r="VPY54" s="197"/>
      <c r="VPZ54" s="197"/>
      <c r="VQA54" s="197"/>
      <c r="VQB54" s="197"/>
      <c r="VQC54" s="197"/>
      <c r="VQD54" s="197"/>
      <c r="VQE54" s="197"/>
      <c r="VQF54" s="197"/>
      <c r="VQG54" s="197"/>
      <c r="VQH54" s="197"/>
      <c r="VQI54" s="197"/>
      <c r="VQJ54" s="197"/>
      <c r="VQK54" s="197"/>
      <c r="VQL54" s="197"/>
      <c r="VQM54" s="197"/>
      <c r="VQN54" s="197"/>
      <c r="VQO54" s="197"/>
      <c r="VQP54" s="197"/>
      <c r="VQQ54" s="197"/>
      <c r="VQR54" s="197"/>
      <c r="VQS54" s="197"/>
      <c r="VQT54" s="197"/>
      <c r="VQU54" s="197"/>
      <c r="VQV54" s="197"/>
      <c r="VQW54" s="197"/>
      <c r="VQX54" s="197"/>
      <c r="VQY54" s="197"/>
      <c r="VQZ54" s="197"/>
      <c r="VRA54" s="197"/>
      <c r="VRB54" s="197"/>
      <c r="VRC54" s="197"/>
      <c r="VRD54" s="197"/>
      <c r="VRE54" s="197"/>
      <c r="VRF54" s="197"/>
      <c r="VRG54" s="197"/>
      <c r="VRH54" s="197"/>
      <c r="VRI54" s="197"/>
      <c r="VRJ54" s="197"/>
      <c r="VRK54" s="197"/>
      <c r="VRL54" s="197"/>
      <c r="VRM54" s="197"/>
      <c r="VRN54" s="197"/>
      <c r="VRO54" s="197"/>
      <c r="VRP54" s="197"/>
      <c r="VRQ54" s="197"/>
      <c r="VRR54" s="197"/>
      <c r="VRS54" s="197"/>
      <c r="VRT54" s="197"/>
      <c r="VRU54" s="197"/>
      <c r="VRV54" s="197"/>
      <c r="VRW54" s="197"/>
      <c r="VRX54" s="197"/>
      <c r="VRY54" s="197"/>
      <c r="VRZ54" s="197"/>
      <c r="VSA54" s="197"/>
      <c r="VSB54" s="197"/>
      <c r="VSC54" s="197"/>
      <c r="VSD54" s="197"/>
      <c r="VSE54" s="197"/>
      <c r="VSF54" s="197"/>
      <c r="VSG54" s="197"/>
      <c r="VSH54" s="197"/>
      <c r="VSI54" s="197"/>
      <c r="VSJ54" s="197"/>
      <c r="VSK54" s="197"/>
      <c r="VSL54" s="197"/>
      <c r="VSM54" s="197"/>
      <c r="VSN54" s="197"/>
      <c r="VSO54" s="197"/>
      <c r="VSP54" s="197"/>
      <c r="VSQ54" s="197"/>
      <c r="VSR54" s="197"/>
      <c r="VSS54" s="197"/>
      <c r="VST54" s="197"/>
      <c r="VSU54" s="197"/>
      <c r="VSV54" s="197"/>
      <c r="VSW54" s="197"/>
      <c r="VSX54" s="197"/>
      <c r="VSY54" s="197"/>
      <c r="VSZ54" s="197"/>
      <c r="VTA54" s="197"/>
      <c r="VTB54" s="197"/>
      <c r="VTC54" s="197"/>
      <c r="VTD54" s="197"/>
      <c r="VTE54" s="197"/>
      <c r="VTF54" s="197"/>
      <c r="VTG54" s="197"/>
      <c r="VTH54" s="197"/>
      <c r="VTI54" s="197"/>
      <c r="VTJ54" s="197"/>
      <c r="VTK54" s="197"/>
      <c r="VTL54" s="197"/>
      <c r="VTM54" s="197"/>
      <c r="VTN54" s="197"/>
      <c r="VTO54" s="197"/>
      <c r="VTP54" s="197"/>
      <c r="VTQ54" s="197"/>
      <c r="VTR54" s="197"/>
      <c r="VTS54" s="197"/>
      <c r="VTT54" s="197"/>
      <c r="VTU54" s="197"/>
      <c r="VTV54" s="197"/>
      <c r="VTW54" s="197"/>
      <c r="VTX54" s="197"/>
      <c r="VTY54" s="197"/>
      <c r="VTZ54" s="197"/>
      <c r="VUA54" s="197"/>
      <c r="VUB54" s="197"/>
      <c r="VUC54" s="197"/>
      <c r="VUD54" s="197"/>
      <c r="VUE54" s="197"/>
      <c r="VUF54" s="197"/>
      <c r="VUG54" s="197"/>
      <c r="VUH54" s="197"/>
      <c r="VUI54" s="197"/>
      <c r="VUJ54" s="197"/>
      <c r="VUK54" s="197"/>
      <c r="VUL54" s="197"/>
      <c r="VUM54" s="197"/>
      <c r="VUN54" s="197"/>
      <c r="VUO54" s="197"/>
      <c r="VUP54" s="197"/>
      <c r="VUQ54" s="197"/>
      <c r="VUR54" s="197"/>
      <c r="VUS54" s="197"/>
      <c r="VUT54" s="197"/>
      <c r="VUU54" s="197"/>
      <c r="VUV54" s="197"/>
      <c r="VUW54" s="197"/>
      <c r="VUX54" s="197"/>
      <c r="VUY54" s="197"/>
      <c r="VUZ54" s="197"/>
      <c r="VVA54" s="197"/>
      <c r="VVB54" s="197"/>
      <c r="VVC54" s="197"/>
      <c r="VVD54" s="197"/>
      <c r="VVE54" s="197"/>
      <c r="VVF54" s="197"/>
      <c r="VVG54" s="197"/>
      <c r="VVH54" s="197"/>
      <c r="VVI54" s="197"/>
      <c r="VVJ54" s="197"/>
      <c r="VVK54" s="197"/>
      <c r="VVL54" s="197"/>
      <c r="VVM54" s="197"/>
      <c r="VVN54" s="197"/>
      <c r="VVO54" s="197"/>
      <c r="VVP54" s="197"/>
      <c r="VVQ54" s="197"/>
      <c r="VVR54" s="197"/>
      <c r="VVS54" s="197"/>
      <c r="VVT54" s="197"/>
      <c r="VVU54" s="197"/>
      <c r="VVV54" s="197"/>
      <c r="VVW54" s="197"/>
      <c r="VVX54" s="197"/>
      <c r="VVY54" s="197"/>
      <c r="VVZ54" s="197"/>
      <c r="VWA54" s="197"/>
      <c r="VWB54" s="197"/>
      <c r="VWC54" s="197"/>
      <c r="VWD54" s="197"/>
      <c r="VWE54" s="197"/>
      <c r="VWF54" s="197"/>
      <c r="VWG54" s="197"/>
      <c r="VWH54" s="197"/>
      <c r="VWI54" s="197"/>
      <c r="VWJ54" s="197"/>
      <c r="VWK54" s="197"/>
      <c r="VWL54" s="197"/>
      <c r="VWM54" s="197"/>
      <c r="VWN54" s="197"/>
      <c r="VWO54" s="197"/>
      <c r="VWP54" s="197"/>
      <c r="VWQ54" s="197"/>
      <c r="VWR54" s="197"/>
      <c r="VWS54" s="197"/>
      <c r="VWT54" s="197"/>
      <c r="VWU54" s="197"/>
      <c r="VWV54" s="197"/>
      <c r="VWW54" s="197"/>
      <c r="VWX54" s="197"/>
      <c r="VWY54" s="197"/>
      <c r="VWZ54" s="197"/>
      <c r="VXA54" s="197"/>
      <c r="VXB54" s="197"/>
      <c r="VXC54" s="197"/>
      <c r="VXD54" s="197"/>
      <c r="VXE54" s="197"/>
      <c r="VXF54" s="197"/>
      <c r="VXG54" s="197"/>
      <c r="VXH54" s="197"/>
      <c r="VXI54" s="197"/>
      <c r="VXJ54" s="197"/>
      <c r="VXK54" s="197"/>
      <c r="VXL54" s="197"/>
      <c r="VXM54" s="197"/>
      <c r="VXN54" s="197"/>
      <c r="VXO54" s="197"/>
      <c r="VXP54" s="197"/>
      <c r="VXQ54" s="197"/>
      <c r="VXR54" s="197"/>
      <c r="VXS54" s="197"/>
      <c r="VXT54" s="197"/>
      <c r="VXU54" s="197"/>
      <c r="VXV54" s="197"/>
      <c r="VXW54" s="197"/>
      <c r="VXX54" s="197"/>
      <c r="VXY54" s="197"/>
      <c r="VXZ54" s="197"/>
      <c r="VYA54" s="197"/>
      <c r="VYB54" s="197"/>
      <c r="VYC54" s="197"/>
      <c r="VYD54" s="197"/>
      <c r="VYE54" s="197"/>
      <c r="VYF54" s="197"/>
      <c r="VYG54" s="197"/>
      <c r="VYH54" s="197"/>
      <c r="VYI54" s="197"/>
      <c r="VYJ54" s="197"/>
      <c r="VYK54" s="197"/>
      <c r="VYL54" s="197"/>
      <c r="VYM54" s="197"/>
      <c r="VYN54" s="197"/>
      <c r="VYO54" s="197"/>
      <c r="VYP54" s="197"/>
      <c r="VYQ54" s="197"/>
      <c r="VYR54" s="197"/>
      <c r="VYS54" s="197"/>
      <c r="VYT54" s="197"/>
      <c r="VYU54" s="197"/>
      <c r="VYV54" s="197"/>
      <c r="VYW54" s="197"/>
      <c r="VYX54" s="197"/>
      <c r="VYY54" s="197"/>
      <c r="VYZ54" s="197"/>
      <c r="VZA54" s="197"/>
      <c r="VZB54" s="197"/>
      <c r="VZC54" s="197"/>
      <c r="VZD54" s="197"/>
      <c r="VZE54" s="197"/>
      <c r="VZF54" s="197"/>
      <c r="VZG54" s="197"/>
      <c r="VZH54" s="197"/>
      <c r="VZI54" s="197"/>
      <c r="VZJ54" s="197"/>
      <c r="VZK54" s="197"/>
      <c r="VZL54" s="197"/>
      <c r="VZM54" s="197"/>
      <c r="VZN54" s="197"/>
      <c r="VZO54" s="197"/>
      <c r="VZP54" s="197"/>
      <c r="VZQ54" s="197"/>
      <c r="VZR54" s="197"/>
      <c r="VZS54" s="197"/>
      <c r="VZT54" s="197"/>
      <c r="VZU54" s="197"/>
      <c r="VZV54" s="197"/>
      <c r="VZW54" s="197"/>
      <c r="VZX54" s="197"/>
      <c r="VZY54" s="197"/>
      <c r="VZZ54" s="197"/>
      <c r="WAA54" s="197"/>
      <c r="WAB54" s="197"/>
      <c r="WAC54" s="197"/>
      <c r="WAD54" s="197"/>
      <c r="WAE54" s="197"/>
      <c r="WAF54" s="197"/>
      <c r="WAG54" s="197"/>
      <c r="WAH54" s="197"/>
      <c r="WAI54" s="197"/>
      <c r="WAJ54" s="197"/>
      <c r="WAK54" s="197"/>
      <c r="WAL54" s="197"/>
      <c r="WAM54" s="197"/>
      <c r="WAN54" s="197"/>
      <c r="WAO54" s="197"/>
      <c r="WAP54" s="197"/>
      <c r="WAQ54" s="197"/>
      <c r="WAR54" s="197"/>
      <c r="WAS54" s="197"/>
      <c r="WAT54" s="197"/>
      <c r="WAU54" s="197"/>
      <c r="WAV54" s="197"/>
      <c r="WAW54" s="197"/>
      <c r="WAX54" s="197"/>
      <c r="WAY54" s="197"/>
      <c r="WAZ54" s="197"/>
      <c r="WBA54" s="197"/>
      <c r="WBB54" s="197"/>
      <c r="WBC54" s="197"/>
      <c r="WBD54" s="197"/>
      <c r="WBE54" s="197"/>
      <c r="WBF54" s="197"/>
      <c r="WBG54" s="197"/>
      <c r="WBH54" s="197"/>
      <c r="WBI54" s="197"/>
      <c r="WBJ54" s="197"/>
      <c r="WBK54" s="197"/>
      <c r="WBL54" s="197"/>
      <c r="WBM54" s="197"/>
      <c r="WBN54" s="197"/>
      <c r="WBO54" s="197"/>
      <c r="WBP54" s="197"/>
      <c r="WBQ54" s="197"/>
      <c r="WBR54" s="197"/>
      <c r="WBS54" s="197"/>
      <c r="WBT54" s="197"/>
      <c r="WBU54" s="197"/>
      <c r="WBV54" s="197"/>
      <c r="WBW54" s="197"/>
      <c r="WBX54" s="197"/>
      <c r="WBY54" s="197"/>
      <c r="WBZ54" s="197"/>
      <c r="WCA54" s="197"/>
      <c r="WCB54" s="197"/>
      <c r="WCC54" s="197"/>
      <c r="WCD54" s="197"/>
      <c r="WCE54" s="197"/>
      <c r="WCF54" s="197"/>
      <c r="WCG54" s="197"/>
      <c r="WCH54" s="197"/>
      <c r="WCI54" s="197"/>
      <c r="WCJ54" s="197"/>
      <c r="WCK54" s="197"/>
      <c r="WCL54" s="197"/>
      <c r="WCM54" s="197"/>
      <c r="WCN54" s="197"/>
      <c r="WCO54" s="197"/>
      <c r="WCP54" s="197"/>
      <c r="WCQ54" s="197"/>
      <c r="WCR54" s="197"/>
      <c r="WCS54" s="197"/>
      <c r="WCT54" s="197"/>
      <c r="WCU54" s="197"/>
      <c r="WCV54" s="197"/>
      <c r="WCW54" s="197"/>
      <c r="WCX54" s="197"/>
      <c r="WCY54" s="197"/>
      <c r="WCZ54" s="197"/>
      <c r="WDA54" s="197"/>
      <c r="WDB54" s="197"/>
      <c r="WDC54" s="197"/>
      <c r="WDD54" s="197"/>
      <c r="WDE54" s="197"/>
      <c r="WDF54" s="197"/>
      <c r="WDG54" s="197"/>
      <c r="WDH54" s="197"/>
      <c r="WDI54" s="197"/>
      <c r="WDJ54" s="197"/>
      <c r="WDK54" s="197"/>
      <c r="WDL54" s="197"/>
      <c r="WDM54" s="197"/>
      <c r="WDN54" s="197"/>
      <c r="WDO54" s="197"/>
      <c r="WDP54" s="197"/>
      <c r="WDQ54" s="197"/>
      <c r="WDR54" s="197"/>
      <c r="WDS54" s="197"/>
      <c r="WDT54" s="197"/>
      <c r="WDU54" s="197"/>
      <c r="WDV54" s="197"/>
      <c r="WDW54" s="197"/>
      <c r="WDX54" s="197"/>
      <c r="WDY54" s="197"/>
      <c r="WDZ54" s="197"/>
      <c r="WEA54" s="197"/>
      <c r="WEB54" s="197"/>
      <c r="WEC54" s="197"/>
      <c r="WED54" s="197"/>
      <c r="WEE54" s="197"/>
      <c r="WEF54" s="197"/>
      <c r="WEG54" s="197"/>
      <c r="WEH54" s="197"/>
      <c r="WEI54" s="197"/>
      <c r="WEJ54" s="197"/>
      <c r="WEK54" s="197"/>
      <c r="WEL54" s="197"/>
      <c r="WEM54" s="197"/>
      <c r="WEN54" s="197"/>
      <c r="WEO54" s="197"/>
      <c r="WEP54" s="197"/>
      <c r="WEQ54" s="197"/>
      <c r="WER54" s="197"/>
      <c r="WES54" s="197"/>
      <c r="WET54" s="197"/>
      <c r="WEU54" s="197"/>
      <c r="WEV54" s="197"/>
      <c r="WEW54" s="197"/>
      <c r="WEX54" s="197"/>
      <c r="WEY54" s="197"/>
      <c r="WEZ54" s="197"/>
      <c r="WFA54" s="197"/>
      <c r="WFB54" s="197"/>
      <c r="WFC54" s="197"/>
      <c r="WFD54" s="197"/>
      <c r="WFE54" s="197"/>
      <c r="WFF54" s="197"/>
      <c r="WFG54" s="197"/>
      <c r="WFH54" s="197"/>
      <c r="WFI54" s="197"/>
      <c r="WFJ54" s="197"/>
      <c r="WFK54" s="197"/>
      <c r="WFL54" s="197"/>
      <c r="WFM54" s="197"/>
      <c r="WFN54" s="197"/>
      <c r="WFO54" s="197"/>
      <c r="WFP54" s="197"/>
      <c r="WFQ54" s="197"/>
      <c r="WFR54" s="197"/>
      <c r="WFS54" s="197"/>
      <c r="WFT54" s="197"/>
      <c r="WFU54" s="197"/>
      <c r="WFV54" s="197"/>
      <c r="WFW54" s="197"/>
      <c r="WFX54" s="197"/>
      <c r="WFY54" s="197"/>
      <c r="WFZ54" s="197"/>
      <c r="WGA54" s="197"/>
      <c r="WGB54" s="197"/>
      <c r="WGC54" s="197"/>
      <c r="WGD54" s="197"/>
      <c r="WGE54" s="197"/>
      <c r="WGF54" s="197"/>
      <c r="WGG54" s="197"/>
      <c r="WGH54" s="197"/>
      <c r="WGI54" s="197"/>
      <c r="WGJ54" s="197"/>
      <c r="WGK54" s="197"/>
      <c r="WGL54" s="197"/>
      <c r="WGM54" s="197"/>
      <c r="WGN54" s="197"/>
      <c r="WGO54" s="197"/>
      <c r="WGP54" s="197"/>
      <c r="WGQ54" s="197"/>
      <c r="WGR54" s="197"/>
      <c r="WGS54" s="197"/>
      <c r="WGT54" s="197"/>
      <c r="WGU54" s="197"/>
      <c r="WGV54" s="197"/>
      <c r="WGW54" s="197"/>
      <c r="WGX54" s="197"/>
      <c r="WGY54" s="197"/>
      <c r="WGZ54" s="197"/>
      <c r="WHA54" s="197"/>
      <c r="WHB54" s="197"/>
      <c r="WHC54" s="197"/>
      <c r="WHD54" s="197"/>
      <c r="WHE54" s="197"/>
      <c r="WHF54" s="197"/>
      <c r="WHG54" s="197"/>
      <c r="WHH54" s="197"/>
      <c r="WHI54" s="197"/>
      <c r="WHJ54" s="197"/>
      <c r="WHK54" s="197"/>
      <c r="WHL54" s="197"/>
      <c r="WHM54" s="197"/>
      <c r="WHN54" s="197"/>
      <c r="WHO54" s="197"/>
      <c r="WHP54" s="197"/>
      <c r="WHQ54" s="197"/>
      <c r="WHR54" s="197"/>
      <c r="WHS54" s="197"/>
      <c r="WHT54" s="197"/>
      <c r="WHU54" s="197"/>
      <c r="WHV54" s="197"/>
      <c r="WHW54" s="197"/>
      <c r="WHX54" s="197"/>
      <c r="WHY54" s="197"/>
      <c r="WHZ54" s="197"/>
      <c r="WIA54" s="197"/>
      <c r="WIB54" s="197"/>
      <c r="WIC54" s="197"/>
      <c r="WID54" s="197"/>
      <c r="WIE54" s="197"/>
      <c r="WIF54" s="197"/>
      <c r="WIG54" s="197"/>
      <c r="WIH54" s="197"/>
      <c r="WII54" s="197"/>
      <c r="WIJ54" s="197"/>
      <c r="WIK54" s="197"/>
      <c r="WIL54" s="197"/>
      <c r="WIM54" s="197"/>
      <c r="WIN54" s="197"/>
      <c r="WIO54" s="197"/>
      <c r="WIP54" s="197"/>
      <c r="WIQ54" s="197"/>
      <c r="WIR54" s="197"/>
      <c r="WIS54" s="197"/>
      <c r="WIT54" s="197"/>
      <c r="WIU54" s="197"/>
      <c r="WIV54" s="197"/>
      <c r="WIW54" s="197"/>
      <c r="WIX54" s="197"/>
      <c r="WIY54" s="197"/>
      <c r="WIZ54" s="197"/>
      <c r="WJA54" s="197"/>
      <c r="WJB54" s="197"/>
      <c r="WJC54" s="197"/>
      <c r="WJD54" s="197"/>
      <c r="WJE54" s="197"/>
      <c r="WJF54" s="197"/>
      <c r="WJG54" s="197"/>
      <c r="WJH54" s="197"/>
      <c r="WJI54" s="197"/>
      <c r="WJJ54" s="197"/>
      <c r="WJK54" s="197"/>
      <c r="WJL54" s="197"/>
      <c r="WJM54" s="197"/>
      <c r="WJN54" s="197"/>
      <c r="WJO54" s="197"/>
      <c r="WJP54" s="197"/>
      <c r="WJQ54" s="197"/>
      <c r="WJR54" s="197"/>
      <c r="WJS54" s="197"/>
      <c r="WJT54" s="197"/>
      <c r="WJU54" s="197"/>
      <c r="WJV54" s="197"/>
      <c r="WJW54" s="197"/>
      <c r="WJX54" s="197"/>
      <c r="WJY54" s="197"/>
      <c r="WJZ54" s="197"/>
      <c r="WKA54" s="197"/>
      <c r="WKB54" s="197"/>
      <c r="WKC54" s="197"/>
      <c r="WKD54" s="197"/>
      <c r="WKE54" s="197"/>
      <c r="WKF54" s="197"/>
      <c r="WKG54" s="197"/>
      <c r="WKH54" s="197"/>
      <c r="WKI54" s="197"/>
      <c r="WKJ54" s="197"/>
      <c r="WKK54" s="197"/>
      <c r="WKL54" s="197"/>
      <c r="WKM54" s="197"/>
      <c r="WKN54" s="197"/>
      <c r="WKO54" s="197"/>
      <c r="WKP54" s="197"/>
      <c r="WKQ54" s="197"/>
      <c r="WKR54" s="197"/>
      <c r="WKS54" s="197"/>
      <c r="WKT54" s="197"/>
      <c r="WKU54" s="197"/>
      <c r="WKV54" s="197"/>
      <c r="WKW54" s="197"/>
      <c r="WKX54" s="197"/>
      <c r="WKY54" s="197"/>
      <c r="WKZ54" s="197"/>
      <c r="WLA54" s="197"/>
      <c r="WLB54" s="197"/>
      <c r="WLC54" s="197"/>
      <c r="WLD54" s="197"/>
      <c r="WLE54" s="197"/>
      <c r="WLF54" s="197"/>
      <c r="WLG54" s="197"/>
      <c r="WLH54" s="197"/>
      <c r="WLI54" s="197"/>
      <c r="WLJ54" s="197"/>
      <c r="WLK54" s="197"/>
      <c r="WLL54" s="197"/>
      <c r="WLM54" s="197"/>
      <c r="WLN54" s="197"/>
      <c r="WLO54" s="197"/>
      <c r="WLP54" s="197"/>
      <c r="WLQ54" s="197"/>
      <c r="WLR54" s="197"/>
      <c r="WLS54" s="197"/>
      <c r="WLT54" s="197"/>
      <c r="WLU54" s="197"/>
      <c r="WLV54" s="197"/>
      <c r="WLW54" s="197"/>
      <c r="WLX54" s="197"/>
      <c r="WLY54" s="197"/>
      <c r="WLZ54" s="197"/>
      <c r="WMA54" s="197"/>
      <c r="WMB54" s="197"/>
      <c r="WMC54" s="197"/>
      <c r="WMD54" s="197"/>
      <c r="WME54" s="197"/>
      <c r="WMF54" s="197"/>
      <c r="WMG54" s="197"/>
      <c r="WMH54" s="197"/>
      <c r="WMI54" s="197"/>
      <c r="WMJ54" s="197"/>
      <c r="WMK54" s="197"/>
      <c r="WML54" s="197"/>
      <c r="WMM54" s="197"/>
      <c r="WMN54" s="197"/>
      <c r="WMO54" s="197"/>
      <c r="WMP54" s="197"/>
      <c r="WMQ54" s="197"/>
      <c r="WMR54" s="197"/>
      <c r="WMS54" s="197"/>
      <c r="WMT54" s="197"/>
      <c r="WMU54" s="197"/>
      <c r="WMV54" s="197"/>
      <c r="WMW54" s="197"/>
      <c r="WMX54" s="197"/>
      <c r="WMY54" s="197"/>
      <c r="WMZ54" s="197"/>
      <c r="WNA54" s="197"/>
      <c r="WNB54" s="197"/>
      <c r="WNC54" s="197"/>
      <c r="WND54" s="197"/>
      <c r="WNE54" s="197"/>
      <c r="WNF54" s="197"/>
      <c r="WNG54" s="197"/>
      <c r="WNH54" s="197"/>
      <c r="WNI54" s="197"/>
      <c r="WNJ54" s="197"/>
      <c r="WNK54" s="197"/>
      <c r="WNL54" s="197"/>
      <c r="WNM54" s="197"/>
      <c r="WNN54" s="197"/>
      <c r="WNO54" s="197"/>
      <c r="WNP54" s="197"/>
      <c r="WNQ54" s="197"/>
      <c r="WNR54" s="197"/>
      <c r="WNS54" s="197"/>
      <c r="WNT54" s="197"/>
      <c r="WNU54" s="197"/>
      <c r="WNV54" s="197"/>
      <c r="WNW54" s="197"/>
      <c r="WNX54" s="197"/>
      <c r="WNY54" s="197"/>
      <c r="WNZ54" s="197"/>
      <c r="WOA54" s="197"/>
      <c r="WOB54" s="197"/>
      <c r="WOC54" s="197"/>
      <c r="WOD54" s="197"/>
      <c r="WOE54" s="197"/>
      <c r="WOF54" s="197"/>
      <c r="WOG54" s="197"/>
      <c r="WOH54" s="197"/>
      <c r="WOI54" s="197"/>
      <c r="WOJ54" s="197"/>
      <c r="WOK54" s="197"/>
      <c r="WOL54" s="197"/>
      <c r="WOM54" s="197"/>
      <c r="WON54" s="197"/>
      <c r="WOO54" s="197"/>
      <c r="WOP54" s="197"/>
      <c r="WOQ54" s="197"/>
      <c r="WOR54" s="197"/>
      <c r="WOS54" s="197"/>
      <c r="WOT54" s="197"/>
      <c r="WOU54" s="197"/>
      <c r="WOV54" s="197"/>
      <c r="WOW54" s="197"/>
      <c r="WOX54" s="197"/>
      <c r="WOY54" s="197"/>
      <c r="WOZ54" s="197"/>
      <c r="WPA54" s="197"/>
      <c r="WPB54" s="197"/>
      <c r="WPC54" s="197"/>
      <c r="WPD54" s="197"/>
      <c r="WPE54" s="197"/>
      <c r="WPF54" s="197"/>
      <c r="WPG54" s="197"/>
      <c r="WPH54" s="197"/>
      <c r="WPI54" s="197"/>
      <c r="WPJ54" s="197"/>
      <c r="WPK54" s="197"/>
      <c r="WPL54" s="197"/>
      <c r="WPM54" s="197"/>
      <c r="WPN54" s="197"/>
      <c r="WPO54" s="197"/>
      <c r="WPP54" s="197"/>
      <c r="WPQ54" s="197"/>
      <c r="WPR54" s="197"/>
      <c r="WPS54" s="197"/>
      <c r="WPT54" s="197"/>
      <c r="WPU54" s="197"/>
      <c r="WPV54" s="197"/>
      <c r="WPW54" s="197"/>
      <c r="WPX54" s="197"/>
      <c r="WPY54" s="197"/>
      <c r="WPZ54" s="197"/>
      <c r="WQA54" s="197"/>
      <c r="WQB54" s="197"/>
      <c r="WQC54" s="197"/>
      <c r="WQD54" s="197"/>
      <c r="WQE54" s="197"/>
      <c r="WQF54" s="197"/>
      <c r="WQG54" s="197"/>
      <c r="WQH54" s="197"/>
      <c r="WQI54" s="197"/>
      <c r="WQJ54" s="197"/>
      <c r="WQK54" s="197"/>
      <c r="WQL54" s="197"/>
      <c r="WQM54" s="197"/>
      <c r="WQN54" s="197"/>
      <c r="WQO54" s="197"/>
      <c r="WQP54" s="197"/>
      <c r="WQQ54" s="197"/>
      <c r="WQR54" s="197"/>
      <c r="WQS54" s="197"/>
      <c r="WQT54" s="197"/>
      <c r="WQU54" s="197"/>
      <c r="WQV54" s="197"/>
      <c r="WQW54" s="197"/>
      <c r="WQX54" s="197"/>
      <c r="WQY54" s="197"/>
      <c r="WQZ54" s="197"/>
      <c r="WRA54" s="197"/>
      <c r="WRB54" s="197"/>
      <c r="WRC54" s="197"/>
      <c r="WRD54" s="197"/>
      <c r="WRE54" s="197"/>
      <c r="WRF54" s="197"/>
      <c r="WRG54" s="197"/>
      <c r="WRH54" s="197"/>
      <c r="WRI54" s="197"/>
      <c r="WRJ54" s="197"/>
      <c r="WRK54" s="197"/>
      <c r="WRL54" s="197"/>
      <c r="WRM54" s="197"/>
      <c r="WRN54" s="197"/>
      <c r="WRO54" s="197"/>
      <c r="WRP54" s="197"/>
      <c r="WRQ54" s="197"/>
      <c r="WRR54" s="197"/>
      <c r="WRS54" s="197"/>
      <c r="WRT54" s="197"/>
      <c r="WRU54" s="197"/>
      <c r="WRV54" s="197"/>
      <c r="WRW54" s="197"/>
      <c r="WRX54" s="197"/>
      <c r="WRY54" s="197"/>
      <c r="WRZ54" s="197"/>
      <c r="WSA54" s="197"/>
      <c r="WSB54" s="197"/>
      <c r="WSC54" s="197"/>
      <c r="WSD54" s="197"/>
      <c r="WSE54" s="197"/>
      <c r="WSF54" s="197"/>
      <c r="WSG54" s="197"/>
      <c r="WSH54" s="197"/>
      <c r="WSI54" s="197"/>
      <c r="WSJ54" s="197"/>
      <c r="WSK54" s="197"/>
      <c r="WSL54" s="197"/>
      <c r="WSM54" s="197"/>
      <c r="WSN54" s="197"/>
      <c r="WSO54" s="197"/>
      <c r="WSP54" s="197"/>
      <c r="WSQ54" s="197"/>
      <c r="WSR54" s="197"/>
      <c r="WSS54" s="197"/>
      <c r="WST54" s="197"/>
      <c r="WSU54" s="197"/>
      <c r="WSV54" s="197"/>
      <c r="WSW54" s="197"/>
      <c r="WSX54" s="197"/>
      <c r="WSY54" s="197"/>
      <c r="WSZ54" s="197"/>
      <c r="WTA54" s="197"/>
      <c r="WTB54" s="197"/>
      <c r="WTC54" s="197"/>
      <c r="WTD54" s="197"/>
      <c r="WTE54" s="197"/>
      <c r="WTF54" s="197"/>
      <c r="WTG54" s="197"/>
      <c r="WTH54" s="197"/>
      <c r="WTI54" s="197"/>
      <c r="WTJ54" s="197"/>
      <c r="WTK54" s="197"/>
      <c r="WTL54" s="197"/>
      <c r="WTM54" s="197"/>
      <c r="WTN54" s="197"/>
      <c r="WTO54" s="197"/>
      <c r="WTP54" s="197"/>
      <c r="WTQ54" s="197"/>
      <c r="WTR54" s="197"/>
      <c r="WTS54" s="197"/>
      <c r="WTT54" s="197"/>
      <c r="WTU54" s="197"/>
      <c r="WTV54" s="197"/>
      <c r="WTW54" s="197"/>
      <c r="WTX54" s="197"/>
      <c r="WTY54" s="197"/>
      <c r="WTZ54" s="197"/>
      <c r="WUA54" s="197"/>
      <c r="WUB54" s="197"/>
      <c r="WUC54" s="197"/>
      <c r="WUD54" s="197"/>
      <c r="WUE54" s="197"/>
      <c r="WUF54" s="197"/>
      <c r="WUG54" s="197"/>
      <c r="WUH54" s="197"/>
      <c r="WUI54" s="197"/>
      <c r="WUJ54" s="197"/>
      <c r="WUK54" s="197"/>
      <c r="WUL54" s="197"/>
      <c r="WUM54" s="197"/>
      <c r="WUN54" s="197"/>
      <c r="WUO54" s="197"/>
      <c r="WUP54" s="197"/>
      <c r="WUQ54" s="197"/>
      <c r="WUR54" s="197"/>
      <c r="WUS54" s="197"/>
      <c r="WUT54" s="197"/>
      <c r="WUU54" s="197"/>
      <c r="WUV54" s="197"/>
      <c r="WUW54" s="197"/>
      <c r="WUX54" s="197"/>
      <c r="WUY54" s="197"/>
      <c r="WUZ54" s="197"/>
      <c r="WVA54" s="197"/>
      <c r="WVB54" s="197"/>
      <c r="WVC54" s="197"/>
      <c r="WVD54" s="197"/>
      <c r="WVE54" s="197"/>
      <c r="WVF54" s="197"/>
      <c r="WVG54" s="197"/>
      <c r="WVH54" s="197"/>
      <c r="WVI54" s="197"/>
      <c r="WVJ54" s="197"/>
      <c r="WVK54" s="197"/>
      <c r="WVL54" s="197"/>
      <c r="WVM54" s="197"/>
      <c r="WVN54" s="197"/>
      <c r="WVO54" s="197"/>
      <c r="WVP54" s="197"/>
      <c r="WVQ54" s="197"/>
      <c r="WVR54" s="197"/>
      <c r="WVS54" s="197"/>
      <c r="WVT54" s="197"/>
      <c r="WVU54" s="197"/>
      <c r="WVV54" s="197"/>
      <c r="WVW54" s="197"/>
      <c r="WVX54" s="197"/>
      <c r="WVY54" s="197"/>
      <c r="WVZ54" s="197"/>
      <c r="WWA54" s="197"/>
      <c r="WWB54" s="197"/>
      <c r="WWC54" s="197"/>
      <c r="WWD54" s="197"/>
      <c r="WWE54" s="197"/>
      <c r="WWF54" s="197"/>
      <c r="WWG54" s="197"/>
      <c r="WWH54" s="197"/>
      <c r="WWI54" s="197"/>
      <c r="WWJ54" s="197"/>
      <c r="WWK54" s="197"/>
      <c r="WWL54" s="197"/>
      <c r="WWM54" s="197"/>
      <c r="WWN54" s="197"/>
      <c r="WWO54" s="197"/>
      <c r="WWP54" s="197"/>
      <c r="WWQ54" s="197"/>
      <c r="WWR54" s="197"/>
      <c r="WWS54" s="197"/>
      <c r="WWT54" s="197"/>
      <c r="WWU54" s="197"/>
      <c r="WWV54" s="197"/>
      <c r="WWW54" s="197"/>
      <c r="WWX54" s="197"/>
      <c r="WWY54" s="197"/>
      <c r="WWZ54" s="197"/>
      <c r="WXA54" s="197"/>
      <c r="WXB54" s="197"/>
      <c r="WXC54" s="197"/>
      <c r="WXD54" s="197"/>
      <c r="WXE54" s="197"/>
      <c r="WXF54" s="197"/>
      <c r="WXG54" s="197"/>
      <c r="WXH54" s="197"/>
      <c r="WXI54" s="197"/>
      <c r="WXJ54" s="197"/>
      <c r="WXK54" s="197"/>
      <c r="WXL54" s="197"/>
      <c r="WXM54" s="197"/>
      <c r="WXN54" s="197"/>
      <c r="WXO54" s="197"/>
      <c r="WXP54" s="197"/>
      <c r="WXQ54" s="197"/>
      <c r="WXR54" s="197"/>
      <c r="WXS54" s="197"/>
      <c r="WXT54" s="197"/>
      <c r="WXU54" s="197"/>
      <c r="WXV54" s="197"/>
      <c r="WXW54" s="197"/>
      <c r="WXX54" s="197"/>
      <c r="WXY54" s="197"/>
      <c r="WXZ54" s="197"/>
      <c r="WYA54" s="197"/>
      <c r="WYB54" s="197"/>
      <c r="WYC54" s="197"/>
      <c r="WYD54" s="197"/>
      <c r="WYE54" s="197"/>
      <c r="WYF54" s="197"/>
      <c r="WYG54" s="197"/>
      <c r="WYH54" s="197"/>
      <c r="WYI54" s="197"/>
      <c r="WYJ54" s="197"/>
      <c r="WYK54" s="197"/>
      <c r="WYL54" s="197"/>
      <c r="WYM54" s="197"/>
      <c r="WYN54" s="197"/>
      <c r="WYO54" s="197"/>
      <c r="WYP54" s="197"/>
      <c r="WYQ54" s="197"/>
      <c r="WYR54" s="197"/>
      <c r="WYS54" s="197"/>
      <c r="WYT54" s="197"/>
      <c r="WYU54" s="197"/>
      <c r="WYV54" s="197"/>
      <c r="WYW54" s="197"/>
      <c r="WYX54" s="197"/>
      <c r="WYY54" s="197"/>
      <c r="WYZ54" s="197"/>
      <c r="WZA54" s="197"/>
      <c r="WZB54" s="197"/>
      <c r="WZC54" s="197"/>
      <c r="WZD54" s="197"/>
      <c r="WZE54" s="197"/>
      <c r="WZF54" s="197"/>
      <c r="WZG54" s="197"/>
      <c r="WZH54" s="197"/>
      <c r="WZI54" s="197"/>
      <c r="WZJ54" s="197"/>
      <c r="WZK54" s="197"/>
      <c r="WZL54" s="197"/>
      <c r="WZM54" s="197"/>
      <c r="WZN54" s="197"/>
      <c r="WZO54" s="197"/>
      <c r="WZP54" s="197"/>
      <c r="WZQ54" s="197"/>
      <c r="WZR54" s="197"/>
      <c r="WZS54" s="197"/>
      <c r="WZT54" s="197"/>
      <c r="WZU54" s="197"/>
      <c r="WZV54" s="197"/>
      <c r="WZW54" s="197"/>
      <c r="WZX54" s="197"/>
      <c r="WZY54" s="197"/>
      <c r="WZZ54" s="197"/>
      <c r="XAA54" s="197"/>
      <c r="XAB54" s="197"/>
      <c r="XAC54" s="197"/>
      <c r="XAD54" s="197"/>
      <c r="XAE54" s="197"/>
      <c r="XAF54" s="197"/>
      <c r="XAG54" s="197"/>
      <c r="XAH54" s="197"/>
      <c r="XAI54" s="197"/>
      <c r="XAJ54" s="197"/>
      <c r="XAK54" s="197"/>
      <c r="XAL54" s="197"/>
      <c r="XAM54" s="197"/>
      <c r="XAN54" s="197"/>
      <c r="XAO54" s="197"/>
      <c r="XAP54" s="197"/>
      <c r="XAQ54" s="197"/>
      <c r="XAR54" s="197"/>
      <c r="XAS54" s="197"/>
      <c r="XAT54" s="197"/>
      <c r="XAU54" s="197"/>
      <c r="XAV54" s="197"/>
      <c r="XAW54" s="197"/>
      <c r="XAX54" s="197"/>
      <c r="XAY54" s="197"/>
      <c r="XAZ54" s="197"/>
      <c r="XBA54" s="197"/>
      <c r="XBB54" s="197"/>
      <c r="XBC54" s="197"/>
      <c r="XBD54" s="197"/>
      <c r="XBE54" s="197"/>
      <c r="XBF54" s="197"/>
      <c r="XBG54" s="197"/>
      <c r="XBH54" s="197"/>
      <c r="XBI54" s="197"/>
      <c r="XBJ54" s="197"/>
      <c r="XBK54" s="197"/>
      <c r="XBL54" s="197"/>
      <c r="XBM54" s="197"/>
      <c r="XBN54" s="197"/>
      <c r="XBO54" s="197"/>
      <c r="XBP54" s="197"/>
      <c r="XBQ54" s="197"/>
      <c r="XBR54" s="197"/>
      <c r="XBS54" s="197"/>
      <c r="XBT54" s="197"/>
      <c r="XBU54" s="197"/>
      <c r="XBV54" s="197"/>
      <c r="XBW54" s="197"/>
      <c r="XBX54" s="197"/>
      <c r="XBY54" s="197"/>
      <c r="XBZ54" s="197"/>
      <c r="XCA54" s="197"/>
      <c r="XCB54" s="197"/>
      <c r="XCC54" s="197"/>
      <c r="XCD54" s="197"/>
      <c r="XCE54" s="197"/>
      <c r="XCF54" s="197"/>
      <c r="XCG54" s="197"/>
      <c r="XCH54" s="197"/>
      <c r="XCI54" s="197"/>
      <c r="XCJ54" s="197"/>
      <c r="XCK54" s="197"/>
      <c r="XCL54" s="197"/>
      <c r="XCM54" s="197"/>
      <c r="XCN54" s="197"/>
      <c r="XCO54" s="197"/>
      <c r="XCP54" s="197"/>
      <c r="XCQ54" s="197"/>
      <c r="XCR54" s="197"/>
      <c r="XCS54" s="197"/>
      <c r="XCT54" s="197"/>
      <c r="XCU54" s="197"/>
      <c r="XCV54" s="197"/>
      <c r="XCW54" s="197"/>
      <c r="XCX54" s="197"/>
      <c r="XCY54" s="197"/>
      <c r="XCZ54" s="197"/>
      <c r="XDA54" s="197"/>
      <c r="XDB54" s="197"/>
      <c r="XDC54" s="197"/>
      <c r="XDD54" s="197"/>
      <c r="XDE54" s="197"/>
      <c r="XDF54" s="197"/>
      <c r="XDG54" s="197"/>
      <c r="XDH54" s="197"/>
      <c r="XDI54" s="197"/>
      <c r="XDJ54" s="197"/>
      <c r="XDK54" s="197"/>
      <c r="XDL54" s="197"/>
      <c r="XDM54" s="197"/>
      <c r="XDN54" s="197"/>
      <c r="XDO54" s="197"/>
      <c r="XDP54" s="197"/>
      <c r="XDQ54" s="197"/>
      <c r="XDR54" s="197"/>
      <c r="XDS54" s="197"/>
      <c r="XDT54" s="197"/>
      <c r="XDU54" s="197"/>
      <c r="XDV54" s="197"/>
      <c r="XDW54" s="197"/>
      <c r="XDX54" s="197"/>
      <c r="XDY54" s="197"/>
      <c r="XDZ54" s="197"/>
      <c r="XEA54" s="197"/>
      <c r="XEB54" s="197"/>
      <c r="XEC54" s="197"/>
      <c r="XED54" s="197"/>
      <c r="XEE54" s="197"/>
      <c r="XEF54" s="197"/>
      <c r="XEG54" s="197"/>
      <c r="XEH54" s="197"/>
      <c r="XEI54" s="197"/>
      <c r="XEJ54" s="197"/>
      <c r="XEK54" s="197"/>
      <c r="XEL54" s="197"/>
      <c r="XEM54" s="197"/>
      <c r="XEN54" s="197"/>
      <c r="XEO54" s="197"/>
      <c r="XEP54" s="197"/>
      <c r="XEQ54" s="197"/>
      <c r="XER54" s="197"/>
      <c r="XES54" s="197"/>
      <c r="XET54" s="197"/>
      <c r="XEU54" s="197"/>
      <c r="XEV54" s="197"/>
      <c r="XEW54" s="197"/>
      <c r="XEX54" s="197"/>
      <c r="XEY54" s="197"/>
      <c r="XEZ54" s="197"/>
    </row>
    <row r="55" s="3" customFormat="1" ht="28" customHeight="1" spans="1:16380">
      <c r="A55" s="148" t="s">
        <v>219</v>
      </c>
      <c r="B55" s="149" t="s">
        <v>220</v>
      </c>
      <c r="C55" s="148"/>
      <c r="D55" s="148"/>
      <c r="E55" s="150"/>
      <c r="F55" s="150"/>
      <c r="G55" s="150"/>
      <c r="H55" s="150"/>
      <c r="I55" s="188">
        <f>I56+I59+I76+I348+I368+I465+I477</f>
        <v>22022.7541</v>
      </c>
      <c r="J55" s="148"/>
      <c r="K55" s="188">
        <f>K56+K59+K76+K348+K368+K465+K477</f>
        <v>22022.7541</v>
      </c>
      <c r="L55" s="150"/>
      <c r="M55" s="150"/>
      <c r="N55" s="150"/>
      <c r="O55" s="150"/>
      <c r="P55" s="150"/>
      <c r="Q55" s="150"/>
      <c r="R55" s="148"/>
      <c r="S55" s="14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c r="EO55" s="198"/>
      <c r="EP55" s="198"/>
      <c r="EQ55" s="198"/>
      <c r="ER55" s="198"/>
      <c r="ES55" s="198"/>
      <c r="ET55" s="198"/>
      <c r="EU55" s="198"/>
      <c r="EV55" s="198"/>
      <c r="EW55" s="198"/>
      <c r="EX55" s="198"/>
      <c r="EY55" s="198"/>
      <c r="EZ55" s="198"/>
      <c r="FA55" s="198"/>
      <c r="FB55" s="198"/>
      <c r="FC55" s="198"/>
      <c r="FD55" s="198"/>
      <c r="FE55" s="198"/>
      <c r="FF55" s="198"/>
      <c r="FG55" s="198"/>
      <c r="FH55" s="198"/>
      <c r="FI55" s="198"/>
      <c r="FJ55" s="198"/>
      <c r="FK55" s="198"/>
      <c r="FL55" s="198"/>
      <c r="FM55" s="198"/>
      <c r="FN55" s="198"/>
      <c r="FO55" s="198"/>
      <c r="FP55" s="198"/>
      <c r="FQ55" s="198"/>
      <c r="FR55" s="198"/>
      <c r="FS55" s="198"/>
      <c r="FT55" s="198"/>
      <c r="FU55" s="198"/>
      <c r="FV55" s="198"/>
      <c r="FW55" s="198"/>
      <c r="FX55" s="198"/>
      <c r="FY55" s="198"/>
      <c r="FZ55" s="198"/>
      <c r="GA55" s="198"/>
      <c r="GB55" s="198"/>
      <c r="GC55" s="198"/>
      <c r="GD55" s="198"/>
      <c r="GE55" s="198"/>
      <c r="GF55" s="198"/>
      <c r="GG55" s="198"/>
      <c r="GH55" s="198"/>
      <c r="GI55" s="198"/>
      <c r="GJ55" s="198"/>
      <c r="GK55" s="198"/>
      <c r="GL55" s="198"/>
      <c r="GM55" s="198"/>
      <c r="GN55" s="198"/>
      <c r="GO55" s="198"/>
      <c r="GP55" s="198"/>
      <c r="GQ55" s="198"/>
      <c r="GR55" s="198"/>
      <c r="GS55" s="198"/>
      <c r="GT55" s="198"/>
      <c r="GU55" s="198"/>
      <c r="GV55" s="198"/>
      <c r="GW55" s="198"/>
      <c r="GX55" s="198"/>
      <c r="GY55" s="198"/>
      <c r="GZ55" s="198"/>
      <c r="HA55" s="198"/>
      <c r="HB55" s="198"/>
      <c r="HC55" s="198"/>
      <c r="HD55" s="198"/>
      <c r="HE55" s="198"/>
      <c r="HF55" s="198"/>
      <c r="HG55" s="198"/>
      <c r="HH55" s="198"/>
      <c r="HI55" s="198"/>
      <c r="HJ55" s="198"/>
      <c r="HK55" s="198"/>
      <c r="HL55" s="198"/>
      <c r="HM55" s="198"/>
      <c r="HN55" s="198"/>
      <c r="HO55" s="198"/>
      <c r="HP55" s="198"/>
      <c r="HQ55" s="198"/>
      <c r="HR55" s="198"/>
      <c r="HS55" s="198"/>
      <c r="HT55" s="198"/>
      <c r="HU55" s="198"/>
      <c r="HV55" s="198"/>
      <c r="HW55" s="198"/>
      <c r="HX55" s="198"/>
      <c r="HY55" s="198"/>
      <c r="HZ55" s="198"/>
      <c r="IA55" s="198"/>
      <c r="IB55" s="198"/>
      <c r="IC55" s="198"/>
      <c r="ID55" s="198"/>
      <c r="IE55" s="198"/>
      <c r="IF55" s="198"/>
      <c r="IG55" s="198"/>
      <c r="IH55" s="198"/>
      <c r="II55" s="198"/>
      <c r="IJ55" s="198"/>
      <c r="IK55" s="198"/>
      <c r="IL55" s="198"/>
      <c r="IM55" s="198"/>
      <c r="IN55" s="198"/>
      <c r="IO55" s="198"/>
      <c r="IP55" s="198"/>
      <c r="IQ55" s="198"/>
      <c r="IR55" s="198"/>
      <c r="IS55" s="198"/>
      <c r="IT55" s="198"/>
      <c r="IU55" s="198"/>
      <c r="IV55" s="198"/>
      <c r="IW55" s="198"/>
      <c r="IX55" s="198"/>
      <c r="IY55" s="198"/>
      <c r="IZ55" s="198"/>
      <c r="JA55" s="198"/>
      <c r="JB55" s="198"/>
      <c r="JC55" s="198"/>
      <c r="JD55" s="198"/>
      <c r="JE55" s="198"/>
      <c r="JF55" s="198"/>
      <c r="JG55" s="198"/>
      <c r="JH55" s="198"/>
      <c r="JI55" s="198"/>
      <c r="JJ55" s="198"/>
      <c r="JK55" s="198"/>
      <c r="JL55" s="198"/>
      <c r="JM55" s="198"/>
      <c r="JN55" s="198"/>
      <c r="JO55" s="198"/>
      <c r="JP55" s="198"/>
      <c r="JQ55" s="198"/>
      <c r="JR55" s="198"/>
      <c r="JS55" s="198"/>
      <c r="JT55" s="198"/>
      <c r="JU55" s="198"/>
      <c r="JV55" s="198"/>
      <c r="JW55" s="198"/>
      <c r="JX55" s="198"/>
      <c r="JY55" s="198"/>
      <c r="JZ55" s="198"/>
      <c r="KA55" s="198"/>
      <c r="KB55" s="198"/>
      <c r="KC55" s="198"/>
      <c r="KD55" s="198"/>
      <c r="KE55" s="198"/>
      <c r="KF55" s="198"/>
      <c r="KG55" s="198"/>
      <c r="KH55" s="198"/>
      <c r="KI55" s="198"/>
      <c r="KJ55" s="198"/>
      <c r="KK55" s="198"/>
      <c r="KL55" s="198"/>
      <c r="KM55" s="198"/>
      <c r="KN55" s="198"/>
      <c r="KO55" s="198"/>
      <c r="KP55" s="198"/>
      <c r="KQ55" s="198"/>
      <c r="KR55" s="198"/>
      <c r="KS55" s="198"/>
      <c r="KT55" s="198"/>
      <c r="KU55" s="198"/>
      <c r="KV55" s="198"/>
      <c r="KW55" s="198"/>
      <c r="KX55" s="198"/>
      <c r="KY55" s="198"/>
      <c r="KZ55" s="198"/>
      <c r="LA55" s="198"/>
      <c r="LB55" s="198"/>
      <c r="LC55" s="198"/>
      <c r="LD55" s="198"/>
      <c r="LE55" s="198"/>
      <c r="LF55" s="198"/>
      <c r="LG55" s="198"/>
      <c r="LH55" s="198"/>
      <c r="LI55" s="198"/>
      <c r="LJ55" s="198"/>
      <c r="LK55" s="198"/>
      <c r="LL55" s="198"/>
      <c r="LM55" s="198"/>
      <c r="LN55" s="198"/>
      <c r="LO55" s="198"/>
      <c r="LP55" s="198"/>
      <c r="LQ55" s="198"/>
      <c r="LR55" s="198"/>
      <c r="LS55" s="198"/>
      <c r="LT55" s="198"/>
      <c r="LU55" s="198"/>
      <c r="LV55" s="198"/>
      <c r="LW55" s="198"/>
      <c r="LX55" s="198"/>
      <c r="LY55" s="198"/>
      <c r="LZ55" s="198"/>
      <c r="MA55" s="198"/>
      <c r="MB55" s="198"/>
      <c r="MC55" s="198"/>
      <c r="MD55" s="198"/>
      <c r="ME55" s="198"/>
      <c r="MF55" s="198"/>
      <c r="MG55" s="198"/>
      <c r="MH55" s="198"/>
      <c r="MI55" s="198"/>
      <c r="MJ55" s="198"/>
      <c r="MK55" s="198"/>
      <c r="ML55" s="198"/>
      <c r="MM55" s="198"/>
      <c r="MN55" s="198"/>
      <c r="MO55" s="198"/>
      <c r="MP55" s="198"/>
      <c r="MQ55" s="198"/>
      <c r="MR55" s="198"/>
      <c r="MS55" s="198"/>
      <c r="MT55" s="198"/>
      <c r="MU55" s="198"/>
      <c r="MV55" s="198"/>
      <c r="MW55" s="198"/>
      <c r="MX55" s="198"/>
      <c r="MY55" s="198"/>
      <c r="MZ55" s="198"/>
      <c r="NA55" s="198"/>
      <c r="NB55" s="198"/>
      <c r="NC55" s="198"/>
      <c r="ND55" s="198"/>
      <c r="NE55" s="198"/>
      <c r="NF55" s="198"/>
      <c r="NG55" s="198"/>
      <c r="NH55" s="198"/>
      <c r="NI55" s="198"/>
      <c r="NJ55" s="198"/>
      <c r="NK55" s="198"/>
      <c r="NL55" s="198"/>
      <c r="NM55" s="198"/>
      <c r="NN55" s="198"/>
      <c r="NO55" s="198"/>
      <c r="NP55" s="198"/>
      <c r="NQ55" s="198"/>
      <c r="NR55" s="198"/>
      <c r="NS55" s="198"/>
      <c r="NT55" s="198"/>
      <c r="NU55" s="198"/>
      <c r="NV55" s="198"/>
      <c r="NW55" s="198"/>
      <c r="NX55" s="198"/>
      <c r="NY55" s="198"/>
      <c r="NZ55" s="198"/>
      <c r="OA55" s="198"/>
      <c r="OB55" s="198"/>
      <c r="OC55" s="198"/>
      <c r="OD55" s="198"/>
      <c r="OE55" s="198"/>
      <c r="OF55" s="198"/>
      <c r="OG55" s="198"/>
      <c r="OH55" s="198"/>
      <c r="OI55" s="198"/>
      <c r="OJ55" s="198"/>
      <c r="OK55" s="198"/>
      <c r="OL55" s="198"/>
      <c r="OM55" s="198"/>
      <c r="ON55" s="198"/>
      <c r="OO55" s="198"/>
      <c r="OP55" s="198"/>
      <c r="OQ55" s="198"/>
      <c r="OR55" s="198"/>
      <c r="OS55" s="198"/>
      <c r="OT55" s="198"/>
      <c r="OU55" s="198"/>
      <c r="OV55" s="198"/>
      <c r="OW55" s="198"/>
      <c r="OX55" s="198"/>
      <c r="OY55" s="198"/>
      <c r="OZ55" s="198"/>
      <c r="PA55" s="198"/>
      <c r="PB55" s="198"/>
      <c r="PC55" s="198"/>
      <c r="PD55" s="198"/>
      <c r="PE55" s="198"/>
      <c r="PF55" s="198"/>
      <c r="PG55" s="198"/>
      <c r="PH55" s="198"/>
      <c r="PI55" s="198"/>
      <c r="PJ55" s="198"/>
      <c r="PK55" s="198"/>
      <c r="PL55" s="198"/>
      <c r="PM55" s="198"/>
      <c r="PN55" s="198"/>
      <c r="PO55" s="198"/>
      <c r="PP55" s="198"/>
      <c r="PQ55" s="198"/>
      <c r="PR55" s="198"/>
      <c r="PS55" s="198"/>
      <c r="PT55" s="198"/>
      <c r="PU55" s="198"/>
      <c r="PV55" s="198"/>
      <c r="PW55" s="198"/>
      <c r="PX55" s="198"/>
      <c r="PY55" s="198"/>
      <c r="PZ55" s="198"/>
      <c r="QA55" s="198"/>
      <c r="QB55" s="198"/>
      <c r="QC55" s="198"/>
      <c r="QD55" s="198"/>
      <c r="QE55" s="198"/>
      <c r="QF55" s="198"/>
      <c r="QG55" s="198"/>
      <c r="QH55" s="198"/>
      <c r="QI55" s="198"/>
      <c r="QJ55" s="198"/>
      <c r="QK55" s="198"/>
      <c r="QL55" s="198"/>
      <c r="QM55" s="198"/>
      <c r="QN55" s="198"/>
      <c r="QO55" s="198"/>
      <c r="QP55" s="198"/>
      <c r="QQ55" s="198"/>
      <c r="QR55" s="198"/>
      <c r="QS55" s="198"/>
      <c r="QT55" s="198"/>
      <c r="QU55" s="198"/>
      <c r="QV55" s="198"/>
      <c r="QW55" s="198"/>
      <c r="QX55" s="198"/>
      <c r="QY55" s="198"/>
      <c r="QZ55" s="198"/>
      <c r="RA55" s="198"/>
      <c r="RB55" s="198"/>
      <c r="RC55" s="198"/>
      <c r="RD55" s="198"/>
      <c r="RE55" s="198"/>
      <c r="RF55" s="198"/>
      <c r="RG55" s="198"/>
      <c r="RH55" s="198"/>
      <c r="RI55" s="198"/>
      <c r="RJ55" s="198"/>
      <c r="RK55" s="198"/>
      <c r="RL55" s="198"/>
      <c r="RM55" s="198"/>
      <c r="RN55" s="198"/>
      <c r="RO55" s="198"/>
      <c r="RP55" s="198"/>
      <c r="RQ55" s="198"/>
      <c r="RR55" s="198"/>
      <c r="RS55" s="198"/>
      <c r="RT55" s="198"/>
      <c r="RU55" s="198"/>
      <c r="RV55" s="198"/>
      <c r="RW55" s="198"/>
      <c r="RX55" s="198"/>
      <c r="RY55" s="198"/>
      <c r="RZ55" s="198"/>
      <c r="SA55" s="198"/>
      <c r="SB55" s="198"/>
      <c r="SC55" s="198"/>
      <c r="SD55" s="198"/>
      <c r="SE55" s="198"/>
      <c r="SF55" s="198"/>
      <c r="SG55" s="198"/>
      <c r="SH55" s="198"/>
      <c r="SI55" s="198"/>
      <c r="SJ55" s="198"/>
      <c r="SK55" s="198"/>
      <c r="SL55" s="198"/>
      <c r="SM55" s="198"/>
      <c r="SN55" s="198"/>
      <c r="SO55" s="198"/>
      <c r="SP55" s="198"/>
      <c r="SQ55" s="198"/>
      <c r="SR55" s="198"/>
      <c r="SS55" s="198"/>
      <c r="ST55" s="198"/>
      <c r="SU55" s="198"/>
      <c r="SV55" s="198"/>
      <c r="SW55" s="198"/>
      <c r="SX55" s="198"/>
      <c r="SY55" s="198"/>
      <c r="SZ55" s="198"/>
      <c r="TA55" s="198"/>
      <c r="TB55" s="198"/>
      <c r="TC55" s="198"/>
      <c r="TD55" s="198"/>
      <c r="TE55" s="198"/>
      <c r="TF55" s="198"/>
      <c r="TG55" s="198"/>
      <c r="TH55" s="198"/>
      <c r="TI55" s="198"/>
      <c r="TJ55" s="198"/>
      <c r="TK55" s="198"/>
      <c r="TL55" s="198"/>
      <c r="TM55" s="198"/>
      <c r="TN55" s="198"/>
      <c r="TO55" s="198"/>
      <c r="TP55" s="198"/>
      <c r="TQ55" s="198"/>
      <c r="TR55" s="198"/>
      <c r="TS55" s="198"/>
      <c r="TT55" s="198"/>
      <c r="TU55" s="198"/>
      <c r="TV55" s="198"/>
      <c r="TW55" s="198"/>
      <c r="TX55" s="198"/>
      <c r="TY55" s="198"/>
      <c r="TZ55" s="198"/>
      <c r="UA55" s="198"/>
      <c r="UB55" s="198"/>
      <c r="UC55" s="198"/>
      <c r="UD55" s="198"/>
      <c r="UE55" s="198"/>
      <c r="UF55" s="198"/>
      <c r="UG55" s="198"/>
      <c r="UH55" s="198"/>
      <c r="UI55" s="198"/>
      <c r="UJ55" s="198"/>
      <c r="UK55" s="198"/>
      <c r="UL55" s="198"/>
      <c r="UM55" s="198"/>
      <c r="UN55" s="198"/>
      <c r="UO55" s="198"/>
      <c r="UP55" s="198"/>
      <c r="UQ55" s="198"/>
      <c r="UR55" s="198"/>
      <c r="US55" s="198"/>
      <c r="UT55" s="198"/>
      <c r="UU55" s="198"/>
      <c r="UV55" s="198"/>
      <c r="UW55" s="198"/>
      <c r="UX55" s="198"/>
      <c r="UY55" s="198"/>
      <c r="UZ55" s="198"/>
      <c r="VA55" s="198"/>
      <c r="VB55" s="198"/>
      <c r="VC55" s="198"/>
      <c r="VD55" s="198"/>
      <c r="VE55" s="198"/>
      <c r="VF55" s="198"/>
      <c r="VG55" s="198"/>
      <c r="VH55" s="198"/>
      <c r="VI55" s="198"/>
      <c r="VJ55" s="198"/>
      <c r="VK55" s="198"/>
      <c r="VL55" s="198"/>
      <c r="VM55" s="198"/>
      <c r="VN55" s="198"/>
      <c r="VO55" s="198"/>
      <c r="VP55" s="198"/>
      <c r="VQ55" s="198"/>
      <c r="VR55" s="198"/>
      <c r="VS55" s="198"/>
      <c r="VT55" s="198"/>
      <c r="VU55" s="198"/>
      <c r="VV55" s="198"/>
      <c r="VW55" s="198"/>
      <c r="VX55" s="198"/>
      <c r="VY55" s="198"/>
      <c r="VZ55" s="198"/>
      <c r="WA55" s="198"/>
      <c r="WB55" s="198"/>
      <c r="WC55" s="198"/>
      <c r="WD55" s="198"/>
      <c r="WE55" s="198"/>
      <c r="WF55" s="198"/>
      <c r="WG55" s="198"/>
      <c r="WH55" s="198"/>
      <c r="WI55" s="198"/>
      <c r="WJ55" s="198"/>
      <c r="WK55" s="198"/>
      <c r="WL55" s="198"/>
      <c r="WM55" s="198"/>
      <c r="WN55" s="198"/>
      <c r="WO55" s="198"/>
      <c r="WP55" s="198"/>
      <c r="WQ55" s="198"/>
      <c r="WR55" s="198"/>
      <c r="WS55" s="198"/>
      <c r="WT55" s="198"/>
      <c r="WU55" s="198"/>
      <c r="WV55" s="198"/>
      <c r="WW55" s="198"/>
      <c r="WX55" s="198"/>
      <c r="WY55" s="198"/>
      <c r="WZ55" s="198"/>
      <c r="XA55" s="198"/>
      <c r="XB55" s="198"/>
      <c r="XC55" s="198"/>
      <c r="XD55" s="198"/>
      <c r="XE55" s="198"/>
      <c r="XF55" s="198"/>
      <c r="XG55" s="198"/>
      <c r="XH55" s="198"/>
      <c r="XI55" s="198"/>
      <c r="XJ55" s="198"/>
      <c r="XK55" s="198"/>
      <c r="XL55" s="198"/>
      <c r="XM55" s="198"/>
      <c r="XN55" s="198"/>
      <c r="XO55" s="198"/>
      <c r="XP55" s="198"/>
      <c r="XQ55" s="198"/>
      <c r="XR55" s="198"/>
      <c r="XS55" s="198"/>
      <c r="XT55" s="198"/>
      <c r="XU55" s="198"/>
      <c r="XV55" s="198"/>
      <c r="XW55" s="198"/>
      <c r="XX55" s="198"/>
      <c r="XY55" s="198"/>
      <c r="XZ55" s="198"/>
      <c r="YA55" s="198"/>
      <c r="YB55" s="198"/>
      <c r="YC55" s="198"/>
      <c r="YD55" s="198"/>
      <c r="YE55" s="198"/>
      <c r="YF55" s="198"/>
      <c r="YG55" s="198"/>
      <c r="YH55" s="198"/>
      <c r="YI55" s="198"/>
      <c r="YJ55" s="198"/>
      <c r="YK55" s="198"/>
      <c r="YL55" s="198"/>
      <c r="YM55" s="198"/>
      <c r="YN55" s="198"/>
      <c r="YO55" s="198"/>
      <c r="YP55" s="198"/>
      <c r="YQ55" s="198"/>
      <c r="YR55" s="198"/>
      <c r="YS55" s="198"/>
      <c r="YT55" s="198"/>
      <c r="YU55" s="198"/>
      <c r="YV55" s="198"/>
      <c r="YW55" s="198"/>
      <c r="YX55" s="198"/>
      <c r="YY55" s="198"/>
      <c r="YZ55" s="198"/>
      <c r="ZA55" s="198"/>
      <c r="ZB55" s="198"/>
      <c r="ZC55" s="198"/>
      <c r="ZD55" s="198"/>
      <c r="ZE55" s="198"/>
      <c r="ZF55" s="198"/>
      <c r="ZG55" s="198"/>
      <c r="ZH55" s="198"/>
      <c r="ZI55" s="198"/>
      <c r="ZJ55" s="198"/>
      <c r="ZK55" s="198"/>
      <c r="ZL55" s="198"/>
      <c r="ZM55" s="198"/>
      <c r="ZN55" s="198"/>
      <c r="ZO55" s="198"/>
      <c r="ZP55" s="198"/>
      <c r="ZQ55" s="198"/>
      <c r="ZR55" s="198"/>
      <c r="ZS55" s="198"/>
      <c r="ZT55" s="198"/>
      <c r="ZU55" s="198"/>
      <c r="ZV55" s="198"/>
      <c r="ZW55" s="198"/>
      <c r="ZX55" s="198"/>
      <c r="ZY55" s="198"/>
      <c r="ZZ55" s="198"/>
      <c r="AAA55" s="198"/>
      <c r="AAB55" s="198"/>
      <c r="AAC55" s="198"/>
      <c r="AAD55" s="198"/>
      <c r="AAE55" s="198"/>
      <c r="AAF55" s="198"/>
      <c r="AAG55" s="198"/>
      <c r="AAH55" s="198"/>
      <c r="AAI55" s="198"/>
      <c r="AAJ55" s="198"/>
      <c r="AAK55" s="198"/>
      <c r="AAL55" s="198"/>
      <c r="AAM55" s="198"/>
      <c r="AAN55" s="198"/>
      <c r="AAO55" s="198"/>
      <c r="AAP55" s="198"/>
      <c r="AAQ55" s="198"/>
      <c r="AAR55" s="198"/>
      <c r="AAS55" s="198"/>
      <c r="AAT55" s="198"/>
      <c r="AAU55" s="198"/>
      <c r="AAV55" s="198"/>
      <c r="AAW55" s="198"/>
      <c r="AAX55" s="198"/>
      <c r="AAY55" s="198"/>
      <c r="AAZ55" s="198"/>
      <c r="ABA55" s="198"/>
      <c r="ABB55" s="198"/>
      <c r="ABC55" s="198"/>
      <c r="ABD55" s="198"/>
      <c r="ABE55" s="198"/>
      <c r="ABF55" s="198"/>
      <c r="ABG55" s="198"/>
      <c r="ABH55" s="198"/>
      <c r="ABI55" s="198"/>
      <c r="ABJ55" s="198"/>
      <c r="ABK55" s="198"/>
      <c r="ABL55" s="198"/>
      <c r="ABM55" s="198"/>
      <c r="ABN55" s="198"/>
      <c r="ABO55" s="198"/>
      <c r="ABP55" s="198"/>
      <c r="ABQ55" s="198"/>
      <c r="ABR55" s="198"/>
      <c r="ABS55" s="198"/>
      <c r="ABT55" s="198"/>
      <c r="ABU55" s="198"/>
      <c r="ABV55" s="198"/>
      <c r="ABW55" s="198"/>
      <c r="ABX55" s="198"/>
      <c r="ABY55" s="198"/>
      <c r="ABZ55" s="198"/>
      <c r="ACA55" s="198"/>
      <c r="ACB55" s="198"/>
      <c r="ACC55" s="198"/>
      <c r="ACD55" s="198"/>
      <c r="ACE55" s="198"/>
      <c r="ACF55" s="198"/>
      <c r="ACG55" s="198"/>
      <c r="ACH55" s="198"/>
      <c r="ACI55" s="198"/>
      <c r="ACJ55" s="198"/>
      <c r="ACK55" s="198"/>
      <c r="ACL55" s="198"/>
      <c r="ACM55" s="198"/>
      <c r="ACN55" s="198"/>
      <c r="ACO55" s="198"/>
      <c r="ACP55" s="198"/>
      <c r="ACQ55" s="198"/>
      <c r="ACR55" s="198"/>
      <c r="ACS55" s="198"/>
      <c r="ACT55" s="198"/>
      <c r="ACU55" s="198"/>
      <c r="ACV55" s="198"/>
      <c r="ACW55" s="198"/>
      <c r="ACX55" s="198"/>
      <c r="ACY55" s="198"/>
      <c r="ACZ55" s="198"/>
      <c r="ADA55" s="198"/>
      <c r="ADB55" s="198"/>
      <c r="ADC55" s="198"/>
      <c r="ADD55" s="198"/>
      <c r="ADE55" s="198"/>
      <c r="ADF55" s="198"/>
      <c r="ADG55" s="198"/>
      <c r="ADH55" s="198"/>
      <c r="ADI55" s="198"/>
      <c r="ADJ55" s="198"/>
      <c r="ADK55" s="198"/>
      <c r="ADL55" s="198"/>
      <c r="ADM55" s="198"/>
      <c r="ADN55" s="198"/>
      <c r="ADO55" s="198"/>
      <c r="ADP55" s="198"/>
      <c r="ADQ55" s="198"/>
      <c r="ADR55" s="198"/>
      <c r="ADS55" s="198"/>
      <c r="ADT55" s="198"/>
      <c r="ADU55" s="198"/>
      <c r="ADV55" s="198"/>
      <c r="ADW55" s="198"/>
      <c r="ADX55" s="198"/>
      <c r="ADY55" s="198"/>
      <c r="ADZ55" s="198"/>
      <c r="AEA55" s="198"/>
      <c r="AEB55" s="198"/>
      <c r="AEC55" s="198"/>
      <c r="AED55" s="198"/>
      <c r="AEE55" s="198"/>
      <c r="AEF55" s="198"/>
      <c r="AEG55" s="198"/>
      <c r="AEH55" s="198"/>
      <c r="AEI55" s="198"/>
      <c r="AEJ55" s="198"/>
      <c r="AEK55" s="198"/>
      <c r="AEL55" s="198"/>
      <c r="AEM55" s="198"/>
      <c r="AEN55" s="198"/>
      <c r="AEO55" s="198"/>
      <c r="AEP55" s="198"/>
      <c r="AEQ55" s="198"/>
      <c r="AER55" s="198"/>
      <c r="AES55" s="198"/>
      <c r="AET55" s="198"/>
      <c r="AEU55" s="198"/>
      <c r="AEV55" s="198"/>
      <c r="AEW55" s="198"/>
      <c r="AEX55" s="198"/>
      <c r="AEY55" s="198"/>
      <c r="AEZ55" s="198"/>
      <c r="AFA55" s="198"/>
      <c r="AFB55" s="198"/>
      <c r="AFC55" s="198"/>
      <c r="AFD55" s="198"/>
      <c r="AFE55" s="198"/>
      <c r="AFF55" s="198"/>
      <c r="AFG55" s="198"/>
      <c r="AFH55" s="198"/>
      <c r="AFI55" s="198"/>
      <c r="AFJ55" s="198"/>
      <c r="AFK55" s="198"/>
      <c r="AFL55" s="198"/>
      <c r="AFM55" s="198"/>
      <c r="AFN55" s="198"/>
      <c r="AFO55" s="198"/>
      <c r="AFP55" s="198"/>
      <c r="AFQ55" s="198"/>
      <c r="AFR55" s="198"/>
      <c r="AFS55" s="198"/>
      <c r="AFT55" s="198"/>
      <c r="AFU55" s="198"/>
      <c r="AFV55" s="198"/>
      <c r="AFW55" s="198"/>
      <c r="AFX55" s="198"/>
      <c r="AFY55" s="198"/>
      <c r="AFZ55" s="198"/>
      <c r="AGA55" s="198"/>
      <c r="AGB55" s="198"/>
      <c r="AGC55" s="198"/>
      <c r="AGD55" s="198"/>
      <c r="AGE55" s="198"/>
      <c r="AGF55" s="198"/>
      <c r="AGG55" s="198"/>
      <c r="AGH55" s="198"/>
      <c r="AGI55" s="198"/>
      <c r="AGJ55" s="198"/>
      <c r="AGK55" s="198"/>
      <c r="AGL55" s="198"/>
      <c r="AGM55" s="198"/>
      <c r="AGN55" s="198"/>
      <c r="AGO55" s="198"/>
      <c r="AGP55" s="198"/>
      <c r="AGQ55" s="198"/>
      <c r="AGR55" s="198"/>
      <c r="AGS55" s="198"/>
      <c r="AGT55" s="198"/>
      <c r="AGU55" s="198"/>
      <c r="AGV55" s="198"/>
      <c r="AGW55" s="198"/>
      <c r="AGX55" s="198"/>
      <c r="AGY55" s="198"/>
      <c r="AGZ55" s="198"/>
      <c r="AHA55" s="198"/>
      <c r="AHB55" s="198"/>
      <c r="AHC55" s="198"/>
      <c r="AHD55" s="198"/>
      <c r="AHE55" s="198"/>
      <c r="AHF55" s="198"/>
      <c r="AHG55" s="198"/>
      <c r="AHH55" s="198"/>
      <c r="AHI55" s="198"/>
      <c r="AHJ55" s="198"/>
      <c r="AHK55" s="198"/>
      <c r="AHL55" s="198"/>
      <c r="AHM55" s="198"/>
      <c r="AHN55" s="198"/>
      <c r="AHO55" s="198"/>
      <c r="AHP55" s="198"/>
      <c r="AHQ55" s="198"/>
      <c r="AHR55" s="198"/>
      <c r="AHS55" s="198"/>
      <c r="AHT55" s="198"/>
      <c r="AHU55" s="198"/>
      <c r="AHV55" s="198"/>
      <c r="AHW55" s="198"/>
      <c r="AHX55" s="198"/>
      <c r="AHY55" s="198"/>
      <c r="AHZ55" s="198"/>
      <c r="AIA55" s="198"/>
      <c r="AIB55" s="198"/>
      <c r="AIC55" s="198"/>
      <c r="AID55" s="198"/>
      <c r="AIE55" s="198"/>
      <c r="AIF55" s="198"/>
      <c r="AIG55" s="198"/>
      <c r="AIH55" s="198"/>
      <c r="AII55" s="198"/>
      <c r="AIJ55" s="198"/>
      <c r="AIK55" s="198"/>
      <c r="AIL55" s="198"/>
      <c r="AIM55" s="198"/>
      <c r="AIN55" s="198"/>
      <c r="AIO55" s="198"/>
      <c r="AIP55" s="198"/>
      <c r="AIQ55" s="198"/>
      <c r="AIR55" s="198"/>
      <c r="AIS55" s="198"/>
      <c r="AIT55" s="198"/>
      <c r="AIU55" s="198"/>
      <c r="AIV55" s="198"/>
      <c r="AIW55" s="198"/>
      <c r="AIX55" s="198"/>
      <c r="AIY55" s="198"/>
      <c r="AIZ55" s="198"/>
      <c r="AJA55" s="198"/>
      <c r="AJB55" s="198"/>
      <c r="AJC55" s="198"/>
      <c r="AJD55" s="198"/>
      <c r="AJE55" s="198"/>
      <c r="AJF55" s="198"/>
      <c r="AJG55" s="198"/>
      <c r="AJH55" s="198"/>
      <c r="AJI55" s="198"/>
      <c r="AJJ55" s="198"/>
      <c r="AJK55" s="198"/>
      <c r="AJL55" s="198"/>
      <c r="AJM55" s="198"/>
      <c r="AJN55" s="198"/>
      <c r="AJO55" s="198"/>
      <c r="AJP55" s="198"/>
      <c r="AJQ55" s="198"/>
      <c r="AJR55" s="198"/>
      <c r="AJS55" s="198"/>
      <c r="AJT55" s="198"/>
      <c r="AJU55" s="198"/>
      <c r="AJV55" s="198"/>
      <c r="AJW55" s="198"/>
      <c r="AJX55" s="198"/>
      <c r="AJY55" s="198"/>
      <c r="AJZ55" s="198"/>
      <c r="AKA55" s="198"/>
      <c r="AKB55" s="198"/>
      <c r="AKC55" s="198"/>
      <c r="AKD55" s="198"/>
      <c r="AKE55" s="198"/>
      <c r="AKF55" s="198"/>
      <c r="AKG55" s="198"/>
      <c r="AKH55" s="198"/>
      <c r="AKI55" s="198"/>
      <c r="AKJ55" s="198"/>
      <c r="AKK55" s="198"/>
      <c r="AKL55" s="198"/>
      <c r="AKM55" s="198"/>
      <c r="AKN55" s="198"/>
      <c r="AKO55" s="198"/>
      <c r="AKP55" s="198"/>
      <c r="AKQ55" s="198"/>
      <c r="AKR55" s="198"/>
      <c r="AKS55" s="198"/>
      <c r="AKT55" s="198"/>
      <c r="AKU55" s="198"/>
      <c r="AKV55" s="198"/>
      <c r="AKW55" s="198"/>
      <c r="AKX55" s="198"/>
      <c r="AKY55" s="198"/>
      <c r="AKZ55" s="198"/>
      <c r="ALA55" s="198"/>
      <c r="ALB55" s="198"/>
      <c r="ALC55" s="198"/>
      <c r="ALD55" s="198"/>
      <c r="ALE55" s="198"/>
      <c r="ALF55" s="198"/>
      <c r="ALG55" s="198"/>
      <c r="ALH55" s="198"/>
      <c r="ALI55" s="198"/>
      <c r="ALJ55" s="198"/>
      <c r="ALK55" s="198"/>
      <c r="ALL55" s="198"/>
      <c r="ALM55" s="198"/>
      <c r="ALN55" s="198"/>
      <c r="ALO55" s="198"/>
      <c r="ALP55" s="198"/>
      <c r="ALQ55" s="198"/>
      <c r="ALR55" s="198"/>
      <c r="ALS55" s="198"/>
      <c r="ALT55" s="198"/>
      <c r="ALU55" s="198"/>
      <c r="ALV55" s="198"/>
      <c r="ALW55" s="198"/>
      <c r="ALX55" s="198"/>
      <c r="ALY55" s="198"/>
      <c r="ALZ55" s="198"/>
      <c r="AMA55" s="198"/>
      <c r="AMB55" s="198"/>
      <c r="AMC55" s="198"/>
      <c r="AMD55" s="198"/>
      <c r="AME55" s="198"/>
      <c r="AMF55" s="198"/>
      <c r="AMG55" s="198"/>
      <c r="AMH55" s="198"/>
      <c r="AMI55" s="198"/>
      <c r="AMJ55" s="198"/>
      <c r="AMK55" s="198"/>
      <c r="AML55" s="198"/>
      <c r="AMM55" s="198"/>
      <c r="AMN55" s="198"/>
      <c r="AMO55" s="198"/>
      <c r="AMP55" s="198"/>
      <c r="AMQ55" s="198"/>
      <c r="AMR55" s="198"/>
      <c r="AMS55" s="198"/>
      <c r="AMT55" s="198"/>
      <c r="AMU55" s="198"/>
      <c r="AMV55" s="198"/>
      <c r="AMW55" s="198"/>
      <c r="AMX55" s="198"/>
      <c r="AMY55" s="198"/>
      <c r="AMZ55" s="198"/>
      <c r="ANA55" s="198"/>
      <c r="ANB55" s="198"/>
      <c r="ANC55" s="198"/>
      <c r="AND55" s="198"/>
      <c r="ANE55" s="198"/>
      <c r="ANF55" s="198"/>
      <c r="ANG55" s="198"/>
      <c r="ANH55" s="198"/>
      <c r="ANI55" s="198"/>
      <c r="ANJ55" s="198"/>
      <c r="ANK55" s="198"/>
      <c r="ANL55" s="198"/>
      <c r="ANM55" s="198"/>
      <c r="ANN55" s="198"/>
      <c r="ANO55" s="198"/>
      <c r="ANP55" s="198"/>
      <c r="ANQ55" s="198"/>
      <c r="ANR55" s="198"/>
      <c r="ANS55" s="198"/>
      <c r="ANT55" s="198"/>
      <c r="ANU55" s="198"/>
      <c r="ANV55" s="198"/>
      <c r="ANW55" s="198"/>
      <c r="ANX55" s="198"/>
      <c r="ANY55" s="198"/>
      <c r="ANZ55" s="198"/>
      <c r="AOA55" s="198"/>
      <c r="AOB55" s="198"/>
      <c r="AOC55" s="198"/>
      <c r="AOD55" s="198"/>
      <c r="AOE55" s="198"/>
      <c r="AOF55" s="198"/>
      <c r="AOG55" s="198"/>
      <c r="AOH55" s="198"/>
      <c r="AOI55" s="198"/>
      <c r="AOJ55" s="198"/>
      <c r="AOK55" s="198"/>
      <c r="AOL55" s="198"/>
      <c r="AOM55" s="198"/>
      <c r="AON55" s="198"/>
      <c r="AOO55" s="198"/>
      <c r="AOP55" s="198"/>
      <c r="AOQ55" s="198"/>
      <c r="AOR55" s="198"/>
      <c r="AOS55" s="198"/>
      <c r="AOT55" s="198"/>
      <c r="AOU55" s="198"/>
      <c r="AOV55" s="198"/>
      <c r="AOW55" s="198"/>
      <c r="AOX55" s="198"/>
      <c r="AOY55" s="198"/>
      <c r="AOZ55" s="198"/>
      <c r="APA55" s="198"/>
      <c r="APB55" s="198"/>
      <c r="APC55" s="198"/>
      <c r="APD55" s="198"/>
      <c r="APE55" s="198"/>
      <c r="APF55" s="198"/>
      <c r="APG55" s="198"/>
      <c r="APH55" s="198"/>
      <c r="API55" s="198"/>
      <c r="APJ55" s="198"/>
      <c r="APK55" s="198"/>
      <c r="APL55" s="198"/>
      <c r="APM55" s="198"/>
      <c r="APN55" s="198"/>
      <c r="APO55" s="198"/>
      <c r="APP55" s="198"/>
      <c r="APQ55" s="198"/>
      <c r="APR55" s="198"/>
      <c r="APS55" s="198"/>
      <c r="APT55" s="198"/>
      <c r="APU55" s="198"/>
      <c r="APV55" s="198"/>
      <c r="APW55" s="198"/>
      <c r="APX55" s="198"/>
      <c r="APY55" s="198"/>
      <c r="APZ55" s="198"/>
      <c r="AQA55" s="198"/>
      <c r="AQB55" s="198"/>
      <c r="AQC55" s="198"/>
      <c r="AQD55" s="198"/>
      <c r="AQE55" s="198"/>
      <c r="AQF55" s="198"/>
      <c r="AQG55" s="198"/>
      <c r="AQH55" s="198"/>
      <c r="AQI55" s="198"/>
      <c r="AQJ55" s="198"/>
      <c r="AQK55" s="198"/>
      <c r="AQL55" s="198"/>
      <c r="AQM55" s="198"/>
      <c r="AQN55" s="198"/>
      <c r="AQO55" s="198"/>
      <c r="AQP55" s="198"/>
      <c r="AQQ55" s="198"/>
      <c r="AQR55" s="198"/>
      <c r="AQS55" s="198"/>
      <c r="AQT55" s="198"/>
      <c r="AQU55" s="198"/>
      <c r="AQV55" s="198"/>
      <c r="AQW55" s="198"/>
      <c r="AQX55" s="198"/>
      <c r="AQY55" s="198"/>
      <c r="AQZ55" s="198"/>
      <c r="ARA55" s="198"/>
      <c r="ARB55" s="198"/>
      <c r="ARC55" s="198"/>
      <c r="ARD55" s="198"/>
      <c r="ARE55" s="198"/>
      <c r="ARF55" s="198"/>
      <c r="ARG55" s="198"/>
      <c r="ARH55" s="198"/>
      <c r="ARI55" s="198"/>
      <c r="ARJ55" s="198"/>
      <c r="ARK55" s="198"/>
      <c r="ARL55" s="198"/>
      <c r="ARM55" s="198"/>
      <c r="ARN55" s="198"/>
      <c r="ARO55" s="198"/>
      <c r="ARP55" s="198"/>
      <c r="ARQ55" s="198"/>
      <c r="ARR55" s="198"/>
      <c r="ARS55" s="198"/>
      <c r="ART55" s="198"/>
      <c r="ARU55" s="198"/>
      <c r="ARV55" s="198"/>
      <c r="ARW55" s="198"/>
      <c r="ARX55" s="198"/>
      <c r="ARY55" s="198"/>
      <c r="ARZ55" s="198"/>
      <c r="ASA55" s="198"/>
      <c r="ASB55" s="198"/>
      <c r="ASC55" s="198"/>
      <c r="ASD55" s="198"/>
      <c r="ASE55" s="198"/>
      <c r="ASF55" s="198"/>
      <c r="ASG55" s="198"/>
      <c r="ASH55" s="198"/>
      <c r="ASI55" s="198"/>
      <c r="ASJ55" s="198"/>
      <c r="ASK55" s="198"/>
      <c r="ASL55" s="198"/>
      <c r="ASM55" s="198"/>
      <c r="ASN55" s="198"/>
      <c r="ASO55" s="198"/>
      <c r="ASP55" s="198"/>
      <c r="ASQ55" s="198"/>
      <c r="ASR55" s="198"/>
      <c r="ASS55" s="198"/>
      <c r="AST55" s="198"/>
      <c r="ASU55" s="198"/>
      <c r="ASV55" s="198"/>
      <c r="ASW55" s="198"/>
      <c r="ASX55" s="198"/>
      <c r="ASY55" s="198"/>
      <c r="ASZ55" s="198"/>
      <c r="ATA55" s="198"/>
      <c r="ATB55" s="198"/>
      <c r="ATC55" s="198"/>
      <c r="ATD55" s="198"/>
      <c r="ATE55" s="198"/>
      <c r="ATF55" s="198"/>
      <c r="ATG55" s="198"/>
      <c r="ATH55" s="198"/>
      <c r="ATI55" s="198"/>
      <c r="ATJ55" s="198"/>
      <c r="ATK55" s="198"/>
      <c r="ATL55" s="198"/>
      <c r="ATM55" s="198"/>
      <c r="ATN55" s="198"/>
      <c r="ATO55" s="198"/>
      <c r="ATP55" s="198"/>
      <c r="ATQ55" s="198"/>
      <c r="ATR55" s="198"/>
      <c r="ATS55" s="198"/>
      <c r="ATT55" s="198"/>
      <c r="ATU55" s="198"/>
      <c r="ATV55" s="198"/>
      <c r="ATW55" s="198"/>
      <c r="ATX55" s="198"/>
      <c r="ATY55" s="198"/>
      <c r="ATZ55" s="198"/>
      <c r="AUA55" s="198"/>
      <c r="AUB55" s="198"/>
      <c r="AUC55" s="198"/>
      <c r="AUD55" s="198"/>
      <c r="AUE55" s="198"/>
      <c r="AUF55" s="198"/>
      <c r="AUG55" s="198"/>
      <c r="AUH55" s="198"/>
      <c r="AUI55" s="198"/>
      <c r="AUJ55" s="198"/>
      <c r="AUK55" s="198"/>
      <c r="AUL55" s="198"/>
      <c r="AUM55" s="198"/>
      <c r="AUN55" s="198"/>
      <c r="AUO55" s="198"/>
      <c r="AUP55" s="198"/>
      <c r="AUQ55" s="198"/>
      <c r="AUR55" s="198"/>
      <c r="AUS55" s="198"/>
      <c r="AUT55" s="198"/>
      <c r="AUU55" s="198"/>
      <c r="AUV55" s="198"/>
      <c r="AUW55" s="198"/>
      <c r="AUX55" s="198"/>
      <c r="AUY55" s="198"/>
      <c r="AUZ55" s="198"/>
      <c r="AVA55" s="198"/>
      <c r="AVB55" s="198"/>
      <c r="AVC55" s="198"/>
      <c r="AVD55" s="198"/>
      <c r="AVE55" s="198"/>
      <c r="AVF55" s="198"/>
      <c r="AVG55" s="198"/>
      <c r="AVH55" s="198"/>
      <c r="AVI55" s="198"/>
      <c r="AVJ55" s="198"/>
      <c r="AVK55" s="198"/>
      <c r="AVL55" s="198"/>
      <c r="AVM55" s="198"/>
      <c r="AVN55" s="198"/>
      <c r="AVO55" s="198"/>
      <c r="AVP55" s="198"/>
      <c r="AVQ55" s="198"/>
      <c r="AVR55" s="198"/>
      <c r="AVS55" s="198"/>
      <c r="AVT55" s="198"/>
      <c r="AVU55" s="198"/>
      <c r="AVV55" s="198"/>
      <c r="AVW55" s="198"/>
      <c r="AVX55" s="198"/>
      <c r="AVY55" s="198"/>
      <c r="AVZ55" s="198"/>
      <c r="AWA55" s="198"/>
      <c r="AWB55" s="198"/>
      <c r="AWC55" s="198"/>
      <c r="AWD55" s="198"/>
      <c r="AWE55" s="198"/>
      <c r="AWF55" s="198"/>
      <c r="AWG55" s="198"/>
      <c r="AWH55" s="198"/>
      <c r="AWI55" s="198"/>
      <c r="AWJ55" s="198"/>
      <c r="AWK55" s="198"/>
      <c r="AWL55" s="198"/>
      <c r="AWM55" s="198"/>
      <c r="AWN55" s="198"/>
      <c r="AWO55" s="198"/>
      <c r="AWP55" s="198"/>
      <c r="AWQ55" s="198"/>
      <c r="AWR55" s="198"/>
      <c r="AWS55" s="198"/>
      <c r="AWT55" s="198"/>
      <c r="AWU55" s="198"/>
      <c r="AWV55" s="198"/>
      <c r="AWW55" s="198"/>
      <c r="AWX55" s="198"/>
      <c r="AWY55" s="198"/>
      <c r="AWZ55" s="198"/>
      <c r="AXA55" s="198"/>
      <c r="AXB55" s="198"/>
      <c r="AXC55" s="198"/>
      <c r="AXD55" s="198"/>
      <c r="AXE55" s="198"/>
      <c r="AXF55" s="198"/>
      <c r="AXG55" s="198"/>
      <c r="AXH55" s="198"/>
      <c r="AXI55" s="198"/>
      <c r="AXJ55" s="198"/>
      <c r="AXK55" s="198"/>
      <c r="AXL55" s="198"/>
      <c r="AXM55" s="198"/>
      <c r="AXN55" s="198"/>
      <c r="AXO55" s="198"/>
      <c r="AXP55" s="198"/>
      <c r="AXQ55" s="198"/>
      <c r="AXR55" s="198"/>
      <c r="AXS55" s="198"/>
      <c r="AXT55" s="198"/>
      <c r="AXU55" s="198"/>
      <c r="AXV55" s="198"/>
      <c r="AXW55" s="198"/>
      <c r="AXX55" s="198"/>
      <c r="AXY55" s="198"/>
      <c r="AXZ55" s="198"/>
      <c r="AYA55" s="198"/>
      <c r="AYB55" s="198"/>
      <c r="AYC55" s="198"/>
      <c r="AYD55" s="198"/>
      <c r="AYE55" s="198"/>
      <c r="AYF55" s="198"/>
      <c r="AYG55" s="198"/>
      <c r="AYH55" s="198"/>
      <c r="AYI55" s="198"/>
      <c r="AYJ55" s="198"/>
      <c r="AYK55" s="198"/>
      <c r="AYL55" s="198"/>
      <c r="AYM55" s="198"/>
      <c r="AYN55" s="198"/>
      <c r="AYO55" s="198"/>
      <c r="AYP55" s="198"/>
      <c r="AYQ55" s="198"/>
      <c r="AYR55" s="198"/>
      <c r="AYS55" s="198"/>
      <c r="AYT55" s="198"/>
      <c r="AYU55" s="198"/>
      <c r="AYV55" s="198"/>
      <c r="AYW55" s="198"/>
      <c r="AYX55" s="198"/>
      <c r="AYY55" s="198"/>
      <c r="AYZ55" s="198"/>
      <c r="AZA55" s="198"/>
      <c r="AZB55" s="198"/>
      <c r="AZC55" s="198"/>
      <c r="AZD55" s="198"/>
      <c r="AZE55" s="198"/>
      <c r="AZF55" s="198"/>
      <c r="AZG55" s="198"/>
      <c r="AZH55" s="198"/>
      <c r="AZI55" s="198"/>
      <c r="AZJ55" s="198"/>
      <c r="AZK55" s="198"/>
      <c r="AZL55" s="198"/>
      <c r="AZM55" s="198"/>
      <c r="AZN55" s="198"/>
      <c r="AZO55" s="198"/>
      <c r="AZP55" s="198"/>
      <c r="AZQ55" s="198"/>
      <c r="AZR55" s="198"/>
      <c r="AZS55" s="198"/>
      <c r="AZT55" s="198"/>
      <c r="AZU55" s="198"/>
      <c r="AZV55" s="198"/>
      <c r="AZW55" s="198"/>
      <c r="AZX55" s="198"/>
      <c r="AZY55" s="198"/>
      <c r="AZZ55" s="198"/>
      <c r="BAA55" s="198"/>
      <c r="BAB55" s="198"/>
      <c r="BAC55" s="198"/>
      <c r="BAD55" s="198"/>
      <c r="BAE55" s="198"/>
      <c r="BAF55" s="198"/>
      <c r="BAG55" s="198"/>
      <c r="BAH55" s="198"/>
      <c r="BAI55" s="198"/>
      <c r="BAJ55" s="198"/>
      <c r="BAK55" s="198"/>
      <c r="BAL55" s="198"/>
      <c r="BAM55" s="198"/>
      <c r="BAN55" s="198"/>
      <c r="BAO55" s="198"/>
      <c r="BAP55" s="198"/>
      <c r="BAQ55" s="198"/>
      <c r="BAR55" s="198"/>
      <c r="BAS55" s="198"/>
      <c r="BAT55" s="198"/>
      <c r="BAU55" s="198"/>
      <c r="BAV55" s="198"/>
      <c r="BAW55" s="198"/>
      <c r="BAX55" s="198"/>
      <c r="BAY55" s="198"/>
      <c r="BAZ55" s="198"/>
      <c r="BBA55" s="198"/>
      <c r="BBB55" s="198"/>
      <c r="BBC55" s="198"/>
      <c r="BBD55" s="198"/>
      <c r="BBE55" s="198"/>
      <c r="BBF55" s="198"/>
      <c r="BBG55" s="198"/>
      <c r="BBH55" s="198"/>
      <c r="BBI55" s="198"/>
      <c r="BBJ55" s="198"/>
      <c r="BBK55" s="198"/>
      <c r="BBL55" s="198"/>
      <c r="BBM55" s="198"/>
      <c r="BBN55" s="198"/>
      <c r="BBO55" s="198"/>
      <c r="BBP55" s="198"/>
      <c r="BBQ55" s="198"/>
      <c r="BBR55" s="198"/>
      <c r="BBS55" s="198"/>
      <c r="BBT55" s="198"/>
      <c r="BBU55" s="198"/>
      <c r="BBV55" s="198"/>
      <c r="BBW55" s="198"/>
      <c r="BBX55" s="198"/>
      <c r="BBY55" s="198"/>
      <c r="BBZ55" s="198"/>
      <c r="BCA55" s="198"/>
      <c r="BCB55" s="198"/>
      <c r="BCC55" s="198"/>
      <c r="BCD55" s="198"/>
      <c r="BCE55" s="198"/>
      <c r="BCF55" s="198"/>
      <c r="BCG55" s="198"/>
      <c r="BCH55" s="198"/>
      <c r="BCI55" s="198"/>
      <c r="BCJ55" s="198"/>
      <c r="BCK55" s="198"/>
      <c r="BCL55" s="198"/>
      <c r="BCM55" s="198"/>
      <c r="BCN55" s="198"/>
      <c r="BCO55" s="198"/>
      <c r="BCP55" s="198"/>
      <c r="BCQ55" s="198"/>
      <c r="BCR55" s="198"/>
      <c r="BCS55" s="198"/>
      <c r="BCT55" s="198"/>
      <c r="BCU55" s="198"/>
      <c r="BCV55" s="198"/>
      <c r="BCW55" s="198"/>
      <c r="BCX55" s="198"/>
      <c r="BCY55" s="198"/>
      <c r="BCZ55" s="198"/>
      <c r="BDA55" s="198"/>
      <c r="BDB55" s="198"/>
      <c r="BDC55" s="198"/>
      <c r="BDD55" s="198"/>
      <c r="BDE55" s="198"/>
      <c r="BDF55" s="198"/>
      <c r="BDG55" s="198"/>
      <c r="BDH55" s="198"/>
      <c r="BDI55" s="198"/>
      <c r="BDJ55" s="198"/>
      <c r="BDK55" s="198"/>
      <c r="BDL55" s="198"/>
      <c r="BDM55" s="198"/>
      <c r="BDN55" s="198"/>
      <c r="BDO55" s="198"/>
      <c r="BDP55" s="198"/>
      <c r="BDQ55" s="198"/>
      <c r="BDR55" s="198"/>
      <c r="BDS55" s="198"/>
      <c r="BDT55" s="198"/>
      <c r="BDU55" s="198"/>
      <c r="BDV55" s="198"/>
      <c r="BDW55" s="198"/>
      <c r="BDX55" s="198"/>
      <c r="BDY55" s="198"/>
      <c r="BDZ55" s="198"/>
      <c r="BEA55" s="198"/>
      <c r="BEB55" s="198"/>
      <c r="BEC55" s="198"/>
      <c r="BED55" s="198"/>
      <c r="BEE55" s="198"/>
      <c r="BEF55" s="198"/>
      <c r="BEG55" s="198"/>
      <c r="BEH55" s="198"/>
      <c r="BEI55" s="198"/>
      <c r="BEJ55" s="198"/>
      <c r="BEK55" s="198"/>
      <c r="BEL55" s="198"/>
      <c r="BEM55" s="198"/>
      <c r="BEN55" s="198"/>
      <c r="BEO55" s="198"/>
      <c r="BEP55" s="198"/>
      <c r="BEQ55" s="198"/>
      <c r="BER55" s="198"/>
      <c r="BES55" s="198"/>
      <c r="BET55" s="198"/>
      <c r="BEU55" s="198"/>
      <c r="BEV55" s="198"/>
      <c r="BEW55" s="198"/>
      <c r="BEX55" s="198"/>
      <c r="BEY55" s="198"/>
      <c r="BEZ55" s="198"/>
      <c r="BFA55" s="198"/>
      <c r="BFB55" s="198"/>
      <c r="BFC55" s="198"/>
      <c r="BFD55" s="198"/>
      <c r="BFE55" s="198"/>
      <c r="BFF55" s="198"/>
      <c r="BFG55" s="198"/>
      <c r="BFH55" s="198"/>
      <c r="BFI55" s="198"/>
      <c r="BFJ55" s="198"/>
      <c r="BFK55" s="198"/>
      <c r="BFL55" s="198"/>
      <c r="BFM55" s="198"/>
      <c r="BFN55" s="198"/>
      <c r="BFO55" s="198"/>
      <c r="BFP55" s="198"/>
      <c r="BFQ55" s="198"/>
      <c r="BFR55" s="198"/>
      <c r="BFS55" s="198"/>
      <c r="BFT55" s="198"/>
      <c r="BFU55" s="198"/>
      <c r="BFV55" s="198"/>
      <c r="BFW55" s="198"/>
      <c r="BFX55" s="198"/>
      <c r="BFY55" s="198"/>
      <c r="BFZ55" s="198"/>
      <c r="BGA55" s="198"/>
      <c r="BGB55" s="198"/>
      <c r="BGC55" s="198"/>
      <c r="BGD55" s="198"/>
      <c r="BGE55" s="198"/>
      <c r="BGF55" s="198"/>
      <c r="BGG55" s="198"/>
      <c r="BGH55" s="198"/>
      <c r="BGI55" s="198"/>
      <c r="BGJ55" s="198"/>
      <c r="BGK55" s="198"/>
      <c r="BGL55" s="198"/>
      <c r="BGM55" s="198"/>
      <c r="BGN55" s="198"/>
      <c r="BGO55" s="198"/>
      <c r="BGP55" s="198"/>
      <c r="BGQ55" s="198"/>
      <c r="BGR55" s="198"/>
      <c r="BGS55" s="198"/>
      <c r="BGT55" s="198"/>
      <c r="BGU55" s="198"/>
      <c r="BGV55" s="198"/>
      <c r="BGW55" s="198"/>
      <c r="BGX55" s="198"/>
      <c r="BGY55" s="198"/>
      <c r="BGZ55" s="198"/>
      <c r="BHA55" s="198"/>
      <c r="BHB55" s="198"/>
      <c r="BHC55" s="198"/>
      <c r="BHD55" s="198"/>
      <c r="BHE55" s="198"/>
      <c r="BHF55" s="198"/>
      <c r="BHG55" s="198"/>
      <c r="BHH55" s="198"/>
      <c r="BHI55" s="198"/>
      <c r="BHJ55" s="198"/>
      <c r="BHK55" s="198"/>
      <c r="BHL55" s="198"/>
      <c r="BHM55" s="198"/>
      <c r="BHN55" s="198"/>
      <c r="BHO55" s="198"/>
      <c r="BHP55" s="198"/>
      <c r="BHQ55" s="198"/>
      <c r="BHR55" s="198"/>
      <c r="BHS55" s="198"/>
      <c r="BHT55" s="198"/>
      <c r="BHU55" s="198"/>
      <c r="BHV55" s="198"/>
      <c r="BHW55" s="198"/>
      <c r="BHX55" s="198"/>
      <c r="BHY55" s="198"/>
      <c r="BHZ55" s="198"/>
      <c r="BIA55" s="198"/>
      <c r="BIB55" s="198"/>
      <c r="BIC55" s="198"/>
      <c r="BID55" s="198"/>
      <c r="BIE55" s="198"/>
      <c r="BIF55" s="198"/>
      <c r="BIG55" s="198"/>
      <c r="BIH55" s="198"/>
      <c r="BII55" s="198"/>
      <c r="BIJ55" s="198"/>
      <c r="BIK55" s="198"/>
      <c r="BIL55" s="198"/>
      <c r="BIM55" s="198"/>
      <c r="BIN55" s="198"/>
      <c r="BIO55" s="198"/>
      <c r="BIP55" s="198"/>
      <c r="BIQ55" s="198"/>
      <c r="BIR55" s="198"/>
      <c r="BIS55" s="198"/>
      <c r="BIT55" s="198"/>
      <c r="BIU55" s="198"/>
      <c r="BIV55" s="198"/>
      <c r="BIW55" s="198"/>
      <c r="BIX55" s="198"/>
      <c r="BIY55" s="198"/>
      <c r="BIZ55" s="198"/>
      <c r="BJA55" s="198"/>
      <c r="BJB55" s="198"/>
      <c r="BJC55" s="198"/>
      <c r="BJD55" s="198"/>
      <c r="BJE55" s="198"/>
      <c r="BJF55" s="198"/>
      <c r="BJG55" s="198"/>
      <c r="BJH55" s="198"/>
      <c r="BJI55" s="198"/>
      <c r="BJJ55" s="198"/>
      <c r="BJK55" s="198"/>
      <c r="BJL55" s="198"/>
      <c r="BJM55" s="198"/>
      <c r="BJN55" s="198"/>
      <c r="BJO55" s="198"/>
      <c r="BJP55" s="198"/>
      <c r="BJQ55" s="198"/>
      <c r="BJR55" s="198"/>
      <c r="BJS55" s="198"/>
      <c r="BJT55" s="198"/>
      <c r="BJU55" s="198"/>
      <c r="BJV55" s="198"/>
      <c r="BJW55" s="198"/>
      <c r="BJX55" s="198"/>
      <c r="BJY55" s="198"/>
      <c r="BJZ55" s="198"/>
      <c r="BKA55" s="198"/>
      <c r="BKB55" s="198"/>
      <c r="BKC55" s="198"/>
      <c r="BKD55" s="198"/>
      <c r="BKE55" s="198"/>
      <c r="BKF55" s="198"/>
      <c r="BKG55" s="198"/>
      <c r="BKH55" s="198"/>
      <c r="BKI55" s="198"/>
      <c r="BKJ55" s="198"/>
      <c r="BKK55" s="198"/>
      <c r="BKL55" s="198"/>
      <c r="BKM55" s="198"/>
      <c r="BKN55" s="198"/>
      <c r="BKO55" s="198"/>
      <c r="BKP55" s="198"/>
      <c r="BKQ55" s="198"/>
      <c r="BKR55" s="198"/>
      <c r="BKS55" s="198"/>
      <c r="BKT55" s="198"/>
      <c r="BKU55" s="198"/>
      <c r="BKV55" s="198"/>
      <c r="BKW55" s="198"/>
      <c r="BKX55" s="198"/>
      <c r="BKY55" s="198"/>
      <c r="BKZ55" s="198"/>
      <c r="BLA55" s="198"/>
      <c r="BLB55" s="198"/>
      <c r="BLC55" s="198"/>
      <c r="BLD55" s="198"/>
      <c r="BLE55" s="198"/>
      <c r="BLF55" s="198"/>
      <c r="BLG55" s="198"/>
      <c r="BLH55" s="198"/>
      <c r="BLI55" s="198"/>
      <c r="BLJ55" s="198"/>
      <c r="BLK55" s="198"/>
      <c r="BLL55" s="198"/>
      <c r="BLM55" s="198"/>
      <c r="BLN55" s="198"/>
      <c r="BLO55" s="198"/>
      <c r="BLP55" s="198"/>
      <c r="BLQ55" s="198"/>
      <c r="BLR55" s="198"/>
      <c r="BLS55" s="198"/>
      <c r="BLT55" s="198"/>
      <c r="BLU55" s="198"/>
      <c r="BLV55" s="198"/>
      <c r="BLW55" s="198"/>
      <c r="BLX55" s="198"/>
      <c r="BLY55" s="198"/>
      <c r="BLZ55" s="198"/>
      <c r="BMA55" s="198"/>
      <c r="BMB55" s="198"/>
      <c r="BMC55" s="198"/>
      <c r="BMD55" s="198"/>
      <c r="BME55" s="198"/>
      <c r="BMF55" s="198"/>
      <c r="BMG55" s="198"/>
      <c r="BMH55" s="198"/>
      <c r="BMI55" s="198"/>
      <c r="BMJ55" s="198"/>
      <c r="BMK55" s="198"/>
      <c r="BML55" s="198"/>
      <c r="BMM55" s="198"/>
      <c r="BMN55" s="198"/>
      <c r="BMO55" s="198"/>
      <c r="BMP55" s="198"/>
      <c r="BMQ55" s="198"/>
      <c r="BMR55" s="198"/>
      <c r="BMS55" s="198"/>
      <c r="BMT55" s="198"/>
      <c r="BMU55" s="198"/>
      <c r="BMV55" s="198"/>
      <c r="BMW55" s="198"/>
      <c r="BMX55" s="198"/>
      <c r="BMY55" s="198"/>
      <c r="BMZ55" s="198"/>
      <c r="BNA55" s="198"/>
      <c r="BNB55" s="198"/>
      <c r="BNC55" s="198"/>
      <c r="BND55" s="198"/>
      <c r="BNE55" s="198"/>
      <c r="BNF55" s="198"/>
      <c r="BNG55" s="198"/>
      <c r="BNH55" s="198"/>
      <c r="BNI55" s="198"/>
      <c r="BNJ55" s="198"/>
      <c r="BNK55" s="198"/>
      <c r="BNL55" s="198"/>
      <c r="BNM55" s="198"/>
      <c r="BNN55" s="198"/>
      <c r="BNO55" s="198"/>
      <c r="BNP55" s="198"/>
      <c r="BNQ55" s="198"/>
      <c r="BNR55" s="198"/>
      <c r="BNS55" s="198"/>
      <c r="BNT55" s="198"/>
      <c r="BNU55" s="198"/>
      <c r="BNV55" s="198"/>
      <c r="BNW55" s="198"/>
      <c r="BNX55" s="198"/>
      <c r="BNY55" s="198"/>
      <c r="BNZ55" s="198"/>
      <c r="BOA55" s="198"/>
      <c r="BOB55" s="198"/>
      <c r="BOC55" s="198"/>
      <c r="BOD55" s="198"/>
      <c r="BOE55" s="198"/>
      <c r="BOF55" s="198"/>
      <c r="BOG55" s="198"/>
      <c r="BOH55" s="198"/>
      <c r="BOI55" s="198"/>
      <c r="BOJ55" s="198"/>
      <c r="BOK55" s="198"/>
      <c r="BOL55" s="198"/>
      <c r="BOM55" s="198"/>
      <c r="BON55" s="198"/>
      <c r="BOO55" s="198"/>
      <c r="BOP55" s="198"/>
      <c r="BOQ55" s="198"/>
      <c r="BOR55" s="198"/>
      <c r="BOS55" s="198"/>
      <c r="BOT55" s="198"/>
      <c r="BOU55" s="198"/>
      <c r="BOV55" s="198"/>
      <c r="BOW55" s="198"/>
      <c r="BOX55" s="198"/>
      <c r="BOY55" s="198"/>
      <c r="BOZ55" s="198"/>
      <c r="BPA55" s="198"/>
      <c r="BPB55" s="198"/>
      <c r="BPC55" s="198"/>
      <c r="BPD55" s="198"/>
      <c r="BPE55" s="198"/>
      <c r="BPF55" s="198"/>
      <c r="BPG55" s="198"/>
      <c r="BPH55" s="198"/>
      <c r="BPI55" s="198"/>
      <c r="BPJ55" s="198"/>
      <c r="BPK55" s="198"/>
      <c r="BPL55" s="198"/>
      <c r="BPM55" s="198"/>
      <c r="BPN55" s="198"/>
      <c r="BPO55" s="198"/>
      <c r="BPP55" s="198"/>
      <c r="BPQ55" s="198"/>
      <c r="BPR55" s="198"/>
      <c r="BPS55" s="198"/>
      <c r="BPT55" s="198"/>
      <c r="BPU55" s="198"/>
      <c r="BPV55" s="198"/>
      <c r="BPW55" s="198"/>
      <c r="BPX55" s="198"/>
      <c r="BPY55" s="198"/>
      <c r="BPZ55" s="198"/>
      <c r="BQA55" s="198"/>
      <c r="BQB55" s="198"/>
      <c r="BQC55" s="198"/>
      <c r="BQD55" s="198"/>
      <c r="BQE55" s="198"/>
      <c r="BQF55" s="198"/>
      <c r="BQG55" s="198"/>
      <c r="BQH55" s="198"/>
      <c r="BQI55" s="198"/>
      <c r="BQJ55" s="198"/>
      <c r="BQK55" s="198"/>
      <c r="BQL55" s="198"/>
      <c r="BQM55" s="198"/>
      <c r="BQN55" s="198"/>
      <c r="BQO55" s="198"/>
      <c r="BQP55" s="198"/>
      <c r="BQQ55" s="198"/>
      <c r="BQR55" s="198"/>
      <c r="BQS55" s="198"/>
      <c r="BQT55" s="198"/>
      <c r="BQU55" s="198"/>
      <c r="BQV55" s="198"/>
      <c r="BQW55" s="198"/>
      <c r="BQX55" s="198"/>
      <c r="BQY55" s="198"/>
      <c r="BQZ55" s="198"/>
      <c r="BRA55" s="198"/>
      <c r="BRB55" s="198"/>
      <c r="BRC55" s="198"/>
      <c r="BRD55" s="198"/>
      <c r="BRE55" s="198"/>
      <c r="BRF55" s="198"/>
      <c r="BRG55" s="198"/>
      <c r="BRH55" s="198"/>
      <c r="BRI55" s="198"/>
      <c r="BRJ55" s="198"/>
      <c r="BRK55" s="198"/>
      <c r="BRL55" s="198"/>
      <c r="BRM55" s="198"/>
      <c r="BRN55" s="198"/>
      <c r="BRO55" s="198"/>
      <c r="BRP55" s="198"/>
      <c r="BRQ55" s="198"/>
      <c r="BRR55" s="198"/>
      <c r="BRS55" s="198"/>
      <c r="BRT55" s="198"/>
      <c r="BRU55" s="198"/>
      <c r="BRV55" s="198"/>
      <c r="BRW55" s="198"/>
      <c r="BRX55" s="198"/>
      <c r="BRY55" s="198"/>
      <c r="BRZ55" s="198"/>
      <c r="BSA55" s="198"/>
      <c r="BSB55" s="198"/>
      <c r="BSC55" s="198"/>
      <c r="BSD55" s="198"/>
      <c r="BSE55" s="198"/>
      <c r="BSF55" s="198"/>
      <c r="BSG55" s="198"/>
      <c r="BSH55" s="198"/>
      <c r="BSI55" s="198"/>
      <c r="BSJ55" s="198"/>
      <c r="BSK55" s="198"/>
      <c r="BSL55" s="198"/>
      <c r="BSM55" s="198"/>
      <c r="BSN55" s="198"/>
      <c r="BSO55" s="198"/>
      <c r="BSP55" s="198"/>
      <c r="BSQ55" s="198"/>
      <c r="BSR55" s="198"/>
      <c r="BSS55" s="198"/>
      <c r="BST55" s="198"/>
      <c r="BSU55" s="198"/>
      <c r="BSV55" s="198"/>
      <c r="BSW55" s="198"/>
      <c r="BSX55" s="198"/>
      <c r="BSY55" s="198"/>
      <c r="BSZ55" s="198"/>
      <c r="BTA55" s="198"/>
      <c r="BTB55" s="198"/>
      <c r="BTC55" s="198"/>
      <c r="BTD55" s="198"/>
      <c r="BTE55" s="198"/>
      <c r="BTF55" s="198"/>
      <c r="BTG55" s="198"/>
      <c r="BTH55" s="198"/>
      <c r="BTI55" s="198"/>
      <c r="BTJ55" s="198"/>
      <c r="BTK55" s="198"/>
      <c r="BTL55" s="198"/>
      <c r="BTM55" s="198"/>
      <c r="BTN55" s="198"/>
      <c r="BTO55" s="198"/>
      <c r="BTP55" s="198"/>
      <c r="BTQ55" s="198"/>
      <c r="BTR55" s="198"/>
      <c r="BTS55" s="198"/>
      <c r="BTT55" s="198"/>
      <c r="BTU55" s="198"/>
      <c r="BTV55" s="198"/>
      <c r="BTW55" s="198"/>
      <c r="BTX55" s="198"/>
      <c r="BTY55" s="198"/>
      <c r="BTZ55" s="198"/>
      <c r="BUA55" s="198"/>
      <c r="BUB55" s="198"/>
      <c r="BUC55" s="198"/>
      <c r="BUD55" s="198"/>
      <c r="BUE55" s="198"/>
      <c r="BUF55" s="198"/>
      <c r="BUG55" s="198"/>
      <c r="BUH55" s="198"/>
      <c r="BUI55" s="198"/>
      <c r="BUJ55" s="198"/>
      <c r="BUK55" s="198"/>
      <c r="BUL55" s="198"/>
      <c r="BUM55" s="198"/>
      <c r="BUN55" s="198"/>
      <c r="BUO55" s="198"/>
      <c r="BUP55" s="198"/>
      <c r="BUQ55" s="198"/>
      <c r="BUR55" s="198"/>
      <c r="BUS55" s="198"/>
      <c r="BUT55" s="198"/>
      <c r="BUU55" s="198"/>
      <c r="BUV55" s="198"/>
      <c r="BUW55" s="198"/>
      <c r="BUX55" s="198"/>
      <c r="BUY55" s="198"/>
      <c r="BUZ55" s="198"/>
      <c r="BVA55" s="198"/>
      <c r="BVB55" s="198"/>
      <c r="BVC55" s="198"/>
      <c r="BVD55" s="198"/>
      <c r="BVE55" s="198"/>
      <c r="BVF55" s="198"/>
      <c r="BVG55" s="198"/>
      <c r="BVH55" s="198"/>
      <c r="BVI55" s="198"/>
      <c r="BVJ55" s="198"/>
      <c r="BVK55" s="198"/>
      <c r="BVL55" s="198"/>
      <c r="BVM55" s="198"/>
      <c r="BVN55" s="198"/>
      <c r="BVO55" s="198"/>
      <c r="BVP55" s="198"/>
      <c r="BVQ55" s="198"/>
      <c r="BVR55" s="198"/>
      <c r="BVS55" s="198"/>
      <c r="BVT55" s="198"/>
      <c r="BVU55" s="198"/>
      <c r="BVV55" s="198"/>
      <c r="BVW55" s="198"/>
      <c r="BVX55" s="198"/>
      <c r="BVY55" s="198"/>
      <c r="BVZ55" s="198"/>
      <c r="BWA55" s="198"/>
      <c r="BWB55" s="198"/>
      <c r="BWC55" s="198"/>
      <c r="BWD55" s="198"/>
      <c r="BWE55" s="198"/>
      <c r="BWF55" s="198"/>
      <c r="BWG55" s="198"/>
      <c r="BWH55" s="198"/>
      <c r="BWI55" s="198"/>
      <c r="BWJ55" s="198"/>
      <c r="BWK55" s="198"/>
      <c r="BWL55" s="198"/>
      <c r="BWM55" s="198"/>
      <c r="BWN55" s="198"/>
      <c r="BWO55" s="198"/>
      <c r="BWP55" s="198"/>
      <c r="BWQ55" s="198"/>
      <c r="BWR55" s="198"/>
      <c r="BWS55" s="198"/>
      <c r="BWT55" s="198"/>
      <c r="BWU55" s="198"/>
      <c r="BWV55" s="198"/>
      <c r="BWW55" s="198"/>
      <c r="BWX55" s="198"/>
      <c r="BWY55" s="198"/>
      <c r="BWZ55" s="198"/>
      <c r="BXA55" s="198"/>
      <c r="BXB55" s="198"/>
      <c r="BXC55" s="198"/>
      <c r="BXD55" s="198"/>
      <c r="BXE55" s="198"/>
      <c r="BXF55" s="198"/>
      <c r="BXG55" s="198"/>
      <c r="BXH55" s="198"/>
      <c r="BXI55" s="198"/>
      <c r="BXJ55" s="198"/>
      <c r="BXK55" s="198"/>
      <c r="BXL55" s="198"/>
      <c r="BXM55" s="198"/>
      <c r="BXN55" s="198"/>
      <c r="BXO55" s="198"/>
      <c r="BXP55" s="198"/>
      <c r="BXQ55" s="198"/>
      <c r="BXR55" s="198"/>
      <c r="BXS55" s="198"/>
      <c r="BXT55" s="198"/>
      <c r="BXU55" s="198"/>
      <c r="BXV55" s="198"/>
      <c r="BXW55" s="198"/>
      <c r="BXX55" s="198"/>
      <c r="BXY55" s="198"/>
      <c r="BXZ55" s="198"/>
      <c r="BYA55" s="198"/>
      <c r="BYB55" s="198"/>
      <c r="BYC55" s="198"/>
      <c r="BYD55" s="198"/>
      <c r="BYE55" s="198"/>
      <c r="BYF55" s="198"/>
      <c r="BYG55" s="198"/>
      <c r="BYH55" s="198"/>
      <c r="BYI55" s="198"/>
      <c r="BYJ55" s="198"/>
      <c r="BYK55" s="198"/>
      <c r="BYL55" s="198"/>
      <c r="BYM55" s="198"/>
      <c r="BYN55" s="198"/>
      <c r="BYO55" s="198"/>
      <c r="BYP55" s="198"/>
      <c r="BYQ55" s="198"/>
      <c r="BYR55" s="198"/>
      <c r="BYS55" s="198"/>
      <c r="BYT55" s="198"/>
      <c r="BYU55" s="198"/>
      <c r="BYV55" s="198"/>
      <c r="BYW55" s="198"/>
      <c r="BYX55" s="198"/>
      <c r="BYY55" s="198"/>
      <c r="BYZ55" s="198"/>
      <c r="BZA55" s="198"/>
      <c r="BZB55" s="198"/>
      <c r="BZC55" s="198"/>
      <c r="BZD55" s="198"/>
      <c r="BZE55" s="198"/>
      <c r="BZF55" s="198"/>
      <c r="BZG55" s="198"/>
      <c r="BZH55" s="198"/>
      <c r="BZI55" s="198"/>
      <c r="BZJ55" s="198"/>
      <c r="BZK55" s="198"/>
      <c r="BZL55" s="198"/>
      <c r="BZM55" s="198"/>
      <c r="BZN55" s="198"/>
      <c r="BZO55" s="198"/>
      <c r="BZP55" s="198"/>
      <c r="BZQ55" s="198"/>
      <c r="BZR55" s="198"/>
      <c r="BZS55" s="198"/>
      <c r="BZT55" s="198"/>
      <c r="BZU55" s="198"/>
      <c r="BZV55" s="198"/>
      <c r="BZW55" s="198"/>
      <c r="BZX55" s="198"/>
      <c r="BZY55" s="198"/>
      <c r="BZZ55" s="198"/>
      <c r="CAA55" s="198"/>
      <c r="CAB55" s="198"/>
      <c r="CAC55" s="198"/>
      <c r="CAD55" s="198"/>
      <c r="CAE55" s="198"/>
      <c r="CAF55" s="198"/>
      <c r="CAG55" s="198"/>
      <c r="CAH55" s="198"/>
      <c r="CAI55" s="198"/>
      <c r="CAJ55" s="198"/>
      <c r="CAK55" s="198"/>
      <c r="CAL55" s="198"/>
      <c r="CAM55" s="198"/>
      <c r="CAN55" s="198"/>
      <c r="CAO55" s="198"/>
      <c r="CAP55" s="198"/>
      <c r="CAQ55" s="198"/>
      <c r="CAR55" s="198"/>
      <c r="CAS55" s="198"/>
      <c r="CAT55" s="198"/>
      <c r="CAU55" s="198"/>
      <c r="CAV55" s="198"/>
      <c r="CAW55" s="198"/>
      <c r="CAX55" s="198"/>
      <c r="CAY55" s="198"/>
      <c r="CAZ55" s="198"/>
      <c r="CBA55" s="198"/>
      <c r="CBB55" s="198"/>
      <c r="CBC55" s="198"/>
      <c r="CBD55" s="198"/>
      <c r="CBE55" s="198"/>
      <c r="CBF55" s="198"/>
      <c r="CBG55" s="198"/>
      <c r="CBH55" s="198"/>
      <c r="CBI55" s="198"/>
      <c r="CBJ55" s="198"/>
      <c r="CBK55" s="198"/>
      <c r="CBL55" s="198"/>
      <c r="CBM55" s="198"/>
      <c r="CBN55" s="198"/>
      <c r="CBO55" s="198"/>
      <c r="CBP55" s="198"/>
      <c r="CBQ55" s="198"/>
      <c r="CBR55" s="198"/>
      <c r="CBS55" s="198"/>
      <c r="CBT55" s="198"/>
      <c r="CBU55" s="198"/>
      <c r="CBV55" s="198"/>
      <c r="CBW55" s="198"/>
      <c r="CBX55" s="198"/>
      <c r="CBY55" s="198"/>
      <c r="CBZ55" s="198"/>
      <c r="CCA55" s="198"/>
      <c r="CCB55" s="198"/>
      <c r="CCC55" s="198"/>
      <c r="CCD55" s="198"/>
      <c r="CCE55" s="198"/>
      <c r="CCF55" s="198"/>
      <c r="CCG55" s="198"/>
      <c r="CCH55" s="198"/>
      <c r="CCI55" s="198"/>
      <c r="CCJ55" s="198"/>
      <c r="CCK55" s="198"/>
      <c r="CCL55" s="198"/>
      <c r="CCM55" s="198"/>
      <c r="CCN55" s="198"/>
      <c r="CCO55" s="198"/>
      <c r="CCP55" s="198"/>
      <c r="CCQ55" s="198"/>
      <c r="CCR55" s="198"/>
      <c r="CCS55" s="198"/>
      <c r="CCT55" s="198"/>
      <c r="CCU55" s="198"/>
      <c r="CCV55" s="198"/>
      <c r="CCW55" s="198"/>
      <c r="CCX55" s="198"/>
      <c r="CCY55" s="198"/>
      <c r="CCZ55" s="198"/>
      <c r="CDA55" s="198"/>
      <c r="CDB55" s="198"/>
      <c r="CDC55" s="198"/>
      <c r="CDD55" s="198"/>
      <c r="CDE55" s="198"/>
      <c r="CDF55" s="198"/>
      <c r="CDG55" s="198"/>
      <c r="CDH55" s="198"/>
      <c r="CDI55" s="198"/>
      <c r="CDJ55" s="198"/>
      <c r="CDK55" s="198"/>
      <c r="CDL55" s="198"/>
      <c r="CDM55" s="198"/>
      <c r="CDN55" s="198"/>
      <c r="CDO55" s="198"/>
      <c r="CDP55" s="198"/>
      <c r="CDQ55" s="198"/>
      <c r="CDR55" s="198"/>
      <c r="CDS55" s="198"/>
      <c r="CDT55" s="198"/>
      <c r="CDU55" s="198"/>
      <c r="CDV55" s="198"/>
      <c r="CDW55" s="198"/>
      <c r="CDX55" s="198"/>
      <c r="CDY55" s="198"/>
      <c r="CDZ55" s="198"/>
      <c r="CEA55" s="198"/>
      <c r="CEB55" s="198"/>
      <c r="CEC55" s="198"/>
      <c r="CED55" s="198"/>
      <c r="CEE55" s="198"/>
      <c r="CEF55" s="198"/>
      <c r="CEG55" s="198"/>
      <c r="CEH55" s="198"/>
      <c r="CEI55" s="198"/>
      <c r="CEJ55" s="198"/>
      <c r="CEK55" s="198"/>
      <c r="CEL55" s="198"/>
      <c r="CEM55" s="198"/>
      <c r="CEN55" s="198"/>
      <c r="CEO55" s="198"/>
      <c r="CEP55" s="198"/>
      <c r="CEQ55" s="198"/>
      <c r="CER55" s="198"/>
      <c r="CES55" s="198"/>
      <c r="CET55" s="198"/>
      <c r="CEU55" s="198"/>
      <c r="CEV55" s="198"/>
      <c r="CEW55" s="198"/>
      <c r="CEX55" s="198"/>
      <c r="CEY55" s="198"/>
      <c r="CEZ55" s="198"/>
      <c r="CFA55" s="198"/>
      <c r="CFB55" s="198"/>
      <c r="CFC55" s="198"/>
      <c r="CFD55" s="198"/>
      <c r="CFE55" s="198"/>
      <c r="CFF55" s="198"/>
      <c r="CFG55" s="198"/>
      <c r="CFH55" s="198"/>
      <c r="CFI55" s="198"/>
      <c r="CFJ55" s="198"/>
      <c r="CFK55" s="198"/>
      <c r="CFL55" s="198"/>
      <c r="CFM55" s="198"/>
      <c r="CFN55" s="198"/>
      <c r="CFO55" s="198"/>
      <c r="CFP55" s="198"/>
      <c r="CFQ55" s="198"/>
      <c r="CFR55" s="198"/>
      <c r="CFS55" s="198"/>
      <c r="CFT55" s="198"/>
      <c r="CFU55" s="198"/>
      <c r="CFV55" s="198"/>
      <c r="CFW55" s="198"/>
      <c r="CFX55" s="198"/>
      <c r="CFY55" s="198"/>
      <c r="CFZ55" s="198"/>
      <c r="CGA55" s="198"/>
      <c r="CGB55" s="198"/>
      <c r="CGC55" s="198"/>
      <c r="CGD55" s="198"/>
      <c r="CGE55" s="198"/>
      <c r="CGF55" s="198"/>
      <c r="CGG55" s="198"/>
      <c r="CGH55" s="198"/>
      <c r="CGI55" s="198"/>
      <c r="CGJ55" s="198"/>
      <c r="CGK55" s="198"/>
      <c r="CGL55" s="198"/>
      <c r="CGM55" s="198"/>
      <c r="CGN55" s="198"/>
      <c r="CGO55" s="198"/>
      <c r="CGP55" s="198"/>
      <c r="CGQ55" s="198"/>
      <c r="CGR55" s="198"/>
      <c r="CGS55" s="198"/>
      <c r="CGT55" s="198"/>
      <c r="CGU55" s="198"/>
      <c r="CGV55" s="198"/>
      <c r="CGW55" s="198"/>
      <c r="CGX55" s="198"/>
      <c r="CGY55" s="198"/>
      <c r="CGZ55" s="198"/>
      <c r="CHA55" s="198"/>
      <c r="CHB55" s="198"/>
      <c r="CHC55" s="198"/>
      <c r="CHD55" s="198"/>
      <c r="CHE55" s="198"/>
      <c r="CHF55" s="198"/>
      <c r="CHG55" s="198"/>
      <c r="CHH55" s="198"/>
      <c r="CHI55" s="198"/>
      <c r="CHJ55" s="198"/>
      <c r="CHK55" s="198"/>
      <c r="CHL55" s="198"/>
      <c r="CHM55" s="198"/>
      <c r="CHN55" s="198"/>
      <c r="CHO55" s="198"/>
      <c r="CHP55" s="198"/>
      <c r="CHQ55" s="198"/>
      <c r="CHR55" s="198"/>
      <c r="CHS55" s="198"/>
      <c r="CHT55" s="198"/>
      <c r="CHU55" s="198"/>
      <c r="CHV55" s="198"/>
      <c r="CHW55" s="198"/>
      <c r="CHX55" s="198"/>
      <c r="CHY55" s="198"/>
      <c r="CHZ55" s="198"/>
      <c r="CIA55" s="198"/>
      <c r="CIB55" s="198"/>
      <c r="CIC55" s="198"/>
      <c r="CID55" s="198"/>
      <c r="CIE55" s="198"/>
      <c r="CIF55" s="198"/>
      <c r="CIG55" s="198"/>
      <c r="CIH55" s="198"/>
      <c r="CII55" s="198"/>
      <c r="CIJ55" s="198"/>
      <c r="CIK55" s="198"/>
      <c r="CIL55" s="198"/>
      <c r="CIM55" s="198"/>
      <c r="CIN55" s="198"/>
      <c r="CIO55" s="198"/>
      <c r="CIP55" s="198"/>
      <c r="CIQ55" s="198"/>
      <c r="CIR55" s="198"/>
      <c r="CIS55" s="198"/>
      <c r="CIT55" s="198"/>
      <c r="CIU55" s="198"/>
      <c r="CIV55" s="198"/>
      <c r="CIW55" s="198"/>
      <c r="CIX55" s="198"/>
      <c r="CIY55" s="198"/>
      <c r="CIZ55" s="198"/>
      <c r="CJA55" s="198"/>
      <c r="CJB55" s="198"/>
      <c r="CJC55" s="198"/>
      <c r="CJD55" s="198"/>
      <c r="CJE55" s="198"/>
      <c r="CJF55" s="198"/>
      <c r="CJG55" s="198"/>
      <c r="CJH55" s="198"/>
      <c r="CJI55" s="198"/>
      <c r="CJJ55" s="198"/>
      <c r="CJK55" s="198"/>
      <c r="CJL55" s="198"/>
      <c r="CJM55" s="198"/>
      <c r="CJN55" s="198"/>
      <c r="CJO55" s="198"/>
      <c r="CJP55" s="198"/>
      <c r="CJQ55" s="198"/>
      <c r="CJR55" s="198"/>
      <c r="CJS55" s="198"/>
      <c r="CJT55" s="198"/>
      <c r="CJU55" s="198"/>
      <c r="CJV55" s="198"/>
      <c r="CJW55" s="198"/>
      <c r="CJX55" s="198"/>
      <c r="CJY55" s="198"/>
      <c r="CJZ55" s="198"/>
      <c r="CKA55" s="198"/>
      <c r="CKB55" s="198"/>
      <c r="CKC55" s="198"/>
      <c r="CKD55" s="198"/>
      <c r="CKE55" s="198"/>
      <c r="CKF55" s="198"/>
      <c r="CKG55" s="198"/>
      <c r="CKH55" s="198"/>
      <c r="CKI55" s="198"/>
      <c r="CKJ55" s="198"/>
      <c r="CKK55" s="198"/>
      <c r="CKL55" s="198"/>
      <c r="CKM55" s="198"/>
      <c r="CKN55" s="198"/>
      <c r="CKO55" s="198"/>
      <c r="CKP55" s="198"/>
      <c r="CKQ55" s="198"/>
      <c r="CKR55" s="198"/>
      <c r="CKS55" s="198"/>
      <c r="CKT55" s="198"/>
      <c r="CKU55" s="198"/>
      <c r="CKV55" s="198"/>
      <c r="CKW55" s="198"/>
      <c r="CKX55" s="198"/>
      <c r="CKY55" s="198"/>
      <c r="CKZ55" s="198"/>
      <c r="CLA55" s="198"/>
      <c r="CLB55" s="198"/>
      <c r="CLC55" s="198"/>
      <c r="CLD55" s="198"/>
      <c r="CLE55" s="198"/>
      <c r="CLF55" s="198"/>
      <c r="CLG55" s="198"/>
      <c r="CLH55" s="198"/>
      <c r="CLI55" s="198"/>
      <c r="CLJ55" s="198"/>
      <c r="CLK55" s="198"/>
      <c r="CLL55" s="198"/>
      <c r="CLM55" s="198"/>
      <c r="CLN55" s="198"/>
      <c r="CLO55" s="198"/>
      <c r="CLP55" s="198"/>
      <c r="CLQ55" s="198"/>
      <c r="CLR55" s="198"/>
      <c r="CLS55" s="198"/>
      <c r="CLT55" s="198"/>
      <c r="CLU55" s="198"/>
      <c r="CLV55" s="198"/>
      <c r="CLW55" s="198"/>
      <c r="CLX55" s="198"/>
      <c r="CLY55" s="198"/>
      <c r="CLZ55" s="198"/>
      <c r="CMA55" s="198"/>
      <c r="CMB55" s="198"/>
      <c r="CMC55" s="198"/>
      <c r="CMD55" s="198"/>
      <c r="CME55" s="198"/>
      <c r="CMF55" s="198"/>
      <c r="CMG55" s="198"/>
      <c r="CMH55" s="198"/>
      <c r="CMI55" s="198"/>
      <c r="CMJ55" s="198"/>
      <c r="CMK55" s="198"/>
      <c r="CML55" s="198"/>
      <c r="CMM55" s="198"/>
      <c r="CMN55" s="198"/>
      <c r="CMO55" s="198"/>
      <c r="CMP55" s="198"/>
      <c r="CMQ55" s="198"/>
      <c r="CMR55" s="198"/>
      <c r="CMS55" s="198"/>
      <c r="CMT55" s="198"/>
      <c r="CMU55" s="198"/>
      <c r="CMV55" s="198"/>
      <c r="CMW55" s="198"/>
      <c r="CMX55" s="198"/>
      <c r="CMY55" s="198"/>
      <c r="CMZ55" s="198"/>
      <c r="CNA55" s="198"/>
      <c r="CNB55" s="198"/>
      <c r="CNC55" s="198"/>
      <c r="CND55" s="198"/>
      <c r="CNE55" s="198"/>
      <c r="CNF55" s="198"/>
      <c r="CNG55" s="198"/>
      <c r="CNH55" s="198"/>
      <c r="CNI55" s="198"/>
      <c r="CNJ55" s="198"/>
      <c r="CNK55" s="198"/>
      <c r="CNL55" s="198"/>
      <c r="CNM55" s="198"/>
      <c r="CNN55" s="198"/>
      <c r="CNO55" s="198"/>
      <c r="CNP55" s="198"/>
      <c r="CNQ55" s="198"/>
      <c r="CNR55" s="198"/>
      <c r="CNS55" s="198"/>
      <c r="CNT55" s="198"/>
      <c r="CNU55" s="198"/>
      <c r="CNV55" s="198"/>
      <c r="CNW55" s="198"/>
      <c r="CNX55" s="198"/>
      <c r="CNY55" s="198"/>
      <c r="CNZ55" s="198"/>
      <c r="COA55" s="198"/>
      <c r="COB55" s="198"/>
      <c r="COC55" s="198"/>
      <c r="COD55" s="198"/>
      <c r="COE55" s="198"/>
      <c r="COF55" s="198"/>
      <c r="COG55" s="198"/>
      <c r="COH55" s="198"/>
      <c r="COI55" s="198"/>
      <c r="COJ55" s="198"/>
      <c r="COK55" s="198"/>
      <c r="COL55" s="198"/>
      <c r="COM55" s="198"/>
      <c r="CON55" s="198"/>
      <c r="COO55" s="198"/>
      <c r="COP55" s="198"/>
      <c r="COQ55" s="198"/>
      <c r="COR55" s="198"/>
      <c r="COS55" s="198"/>
      <c r="COT55" s="198"/>
      <c r="COU55" s="198"/>
      <c r="COV55" s="198"/>
      <c r="COW55" s="198"/>
      <c r="COX55" s="198"/>
      <c r="COY55" s="198"/>
      <c r="COZ55" s="198"/>
      <c r="CPA55" s="198"/>
      <c r="CPB55" s="198"/>
      <c r="CPC55" s="198"/>
      <c r="CPD55" s="198"/>
      <c r="CPE55" s="198"/>
      <c r="CPF55" s="198"/>
      <c r="CPG55" s="198"/>
      <c r="CPH55" s="198"/>
      <c r="CPI55" s="198"/>
      <c r="CPJ55" s="198"/>
      <c r="CPK55" s="198"/>
      <c r="CPL55" s="198"/>
      <c r="CPM55" s="198"/>
      <c r="CPN55" s="198"/>
      <c r="CPO55" s="198"/>
      <c r="CPP55" s="198"/>
      <c r="CPQ55" s="198"/>
      <c r="CPR55" s="198"/>
      <c r="CPS55" s="198"/>
      <c r="CPT55" s="198"/>
      <c r="CPU55" s="198"/>
      <c r="CPV55" s="198"/>
      <c r="CPW55" s="198"/>
      <c r="CPX55" s="198"/>
      <c r="CPY55" s="198"/>
      <c r="CPZ55" s="198"/>
      <c r="CQA55" s="198"/>
      <c r="CQB55" s="198"/>
      <c r="CQC55" s="198"/>
      <c r="CQD55" s="198"/>
      <c r="CQE55" s="198"/>
      <c r="CQF55" s="198"/>
      <c r="CQG55" s="198"/>
      <c r="CQH55" s="198"/>
      <c r="CQI55" s="198"/>
      <c r="CQJ55" s="198"/>
      <c r="CQK55" s="198"/>
      <c r="CQL55" s="198"/>
      <c r="CQM55" s="198"/>
      <c r="CQN55" s="198"/>
      <c r="CQO55" s="198"/>
      <c r="CQP55" s="198"/>
      <c r="CQQ55" s="198"/>
      <c r="CQR55" s="198"/>
      <c r="CQS55" s="198"/>
      <c r="CQT55" s="198"/>
      <c r="CQU55" s="198"/>
      <c r="CQV55" s="198"/>
      <c r="CQW55" s="198"/>
      <c r="CQX55" s="198"/>
      <c r="CQY55" s="198"/>
      <c r="CQZ55" s="198"/>
      <c r="CRA55" s="198"/>
      <c r="CRB55" s="198"/>
      <c r="CRC55" s="198"/>
      <c r="CRD55" s="198"/>
      <c r="CRE55" s="198"/>
      <c r="CRF55" s="198"/>
      <c r="CRG55" s="198"/>
      <c r="CRH55" s="198"/>
      <c r="CRI55" s="198"/>
      <c r="CRJ55" s="198"/>
      <c r="CRK55" s="198"/>
      <c r="CRL55" s="198"/>
      <c r="CRM55" s="198"/>
      <c r="CRN55" s="198"/>
      <c r="CRO55" s="198"/>
      <c r="CRP55" s="198"/>
      <c r="CRQ55" s="198"/>
      <c r="CRR55" s="198"/>
      <c r="CRS55" s="198"/>
      <c r="CRT55" s="198"/>
      <c r="CRU55" s="198"/>
      <c r="CRV55" s="198"/>
      <c r="CRW55" s="198"/>
      <c r="CRX55" s="198"/>
      <c r="CRY55" s="198"/>
      <c r="CRZ55" s="198"/>
      <c r="CSA55" s="198"/>
      <c r="CSB55" s="198"/>
      <c r="CSC55" s="198"/>
      <c r="CSD55" s="198"/>
      <c r="CSE55" s="198"/>
      <c r="CSF55" s="198"/>
      <c r="CSG55" s="198"/>
      <c r="CSH55" s="198"/>
      <c r="CSI55" s="198"/>
      <c r="CSJ55" s="198"/>
      <c r="CSK55" s="198"/>
      <c r="CSL55" s="198"/>
      <c r="CSM55" s="198"/>
      <c r="CSN55" s="198"/>
      <c r="CSO55" s="198"/>
      <c r="CSP55" s="198"/>
      <c r="CSQ55" s="198"/>
      <c r="CSR55" s="198"/>
      <c r="CSS55" s="198"/>
      <c r="CST55" s="198"/>
      <c r="CSU55" s="198"/>
      <c r="CSV55" s="198"/>
      <c r="CSW55" s="198"/>
      <c r="CSX55" s="198"/>
      <c r="CSY55" s="198"/>
      <c r="CSZ55" s="198"/>
      <c r="CTA55" s="198"/>
      <c r="CTB55" s="198"/>
      <c r="CTC55" s="198"/>
      <c r="CTD55" s="198"/>
      <c r="CTE55" s="198"/>
      <c r="CTF55" s="198"/>
      <c r="CTG55" s="198"/>
      <c r="CTH55" s="198"/>
      <c r="CTI55" s="198"/>
      <c r="CTJ55" s="198"/>
      <c r="CTK55" s="198"/>
      <c r="CTL55" s="198"/>
      <c r="CTM55" s="198"/>
      <c r="CTN55" s="198"/>
      <c r="CTO55" s="198"/>
      <c r="CTP55" s="198"/>
      <c r="CTQ55" s="198"/>
      <c r="CTR55" s="198"/>
      <c r="CTS55" s="198"/>
      <c r="CTT55" s="198"/>
      <c r="CTU55" s="198"/>
      <c r="CTV55" s="198"/>
      <c r="CTW55" s="198"/>
      <c r="CTX55" s="198"/>
      <c r="CTY55" s="198"/>
      <c r="CTZ55" s="198"/>
      <c r="CUA55" s="198"/>
      <c r="CUB55" s="198"/>
      <c r="CUC55" s="198"/>
      <c r="CUD55" s="198"/>
      <c r="CUE55" s="198"/>
      <c r="CUF55" s="198"/>
      <c r="CUG55" s="198"/>
      <c r="CUH55" s="198"/>
      <c r="CUI55" s="198"/>
      <c r="CUJ55" s="198"/>
      <c r="CUK55" s="198"/>
      <c r="CUL55" s="198"/>
      <c r="CUM55" s="198"/>
      <c r="CUN55" s="198"/>
      <c r="CUO55" s="198"/>
      <c r="CUP55" s="198"/>
      <c r="CUQ55" s="198"/>
      <c r="CUR55" s="198"/>
      <c r="CUS55" s="198"/>
      <c r="CUT55" s="198"/>
      <c r="CUU55" s="198"/>
      <c r="CUV55" s="198"/>
      <c r="CUW55" s="198"/>
      <c r="CUX55" s="198"/>
      <c r="CUY55" s="198"/>
      <c r="CUZ55" s="198"/>
      <c r="CVA55" s="198"/>
      <c r="CVB55" s="198"/>
      <c r="CVC55" s="198"/>
      <c r="CVD55" s="198"/>
      <c r="CVE55" s="198"/>
      <c r="CVF55" s="198"/>
      <c r="CVG55" s="198"/>
      <c r="CVH55" s="198"/>
      <c r="CVI55" s="198"/>
      <c r="CVJ55" s="198"/>
      <c r="CVK55" s="198"/>
      <c r="CVL55" s="198"/>
      <c r="CVM55" s="198"/>
      <c r="CVN55" s="198"/>
      <c r="CVO55" s="198"/>
      <c r="CVP55" s="198"/>
      <c r="CVQ55" s="198"/>
      <c r="CVR55" s="198"/>
      <c r="CVS55" s="198"/>
      <c r="CVT55" s="198"/>
      <c r="CVU55" s="198"/>
      <c r="CVV55" s="198"/>
      <c r="CVW55" s="198"/>
      <c r="CVX55" s="198"/>
      <c r="CVY55" s="198"/>
      <c r="CVZ55" s="198"/>
      <c r="CWA55" s="198"/>
      <c r="CWB55" s="198"/>
      <c r="CWC55" s="198"/>
      <c r="CWD55" s="198"/>
      <c r="CWE55" s="198"/>
      <c r="CWF55" s="198"/>
      <c r="CWG55" s="198"/>
      <c r="CWH55" s="198"/>
      <c r="CWI55" s="198"/>
      <c r="CWJ55" s="198"/>
      <c r="CWK55" s="198"/>
      <c r="CWL55" s="198"/>
      <c r="CWM55" s="198"/>
      <c r="CWN55" s="198"/>
      <c r="CWO55" s="198"/>
      <c r="CWP55" s="198"/>
      <c r="CWQ55" s="198"/>
      <c r="CWR55" s="198"/>
      <c r="CWS55" s="198"/>
      <c r="CWT55" s="198"/>
      <c r="CWU55" s="198"/>
      <c r="CWV55" s="198"/>
      <c r="CWW55" s="198"/>
      <c r="CWX55" s="198"/>
      <c r="CWY55" s="198"/>
      <c r="CWZ55" s="198"/>
      <c r="CXA55" s="198"/>
      <c r="CXB55" s="198"/>
      <c r="CXC55" s="198"/>
      <c r="CXD55" s="198"/>
      <c r="CXE55" s="198"/>
      <c r="CXF55" s="198"/>
      <c r="CXG55" s="198"/>
      <c r="CXH55" s="198"/>
      <c r="CXI55" s="198"/>
      <c r="CXJ55" s="198"/>
      <c r="CXK55" s="198"/>
      <c r="CXL55" s="198"/>
      <c r="CXM55" s="198"/>
      <c r="CXN55" s="198"/>
      <c r="CXO55" s="198"/>
      <c r="CXP55" s="198"/>
      <c r="CXQ55" s="198"/>
      <c r="CXR55" s="198"/>
      <c r="CXS55" s="198"/>
      <c r="CXT55" s="198"/>
      <c r="CXU55" s="198"/>
      <c r="CXV55" s="198"/>
      <c r="CXW55" s="198"/>
      <c r="CXX55" s="198"/>
      <c r="CXY55" s="198"/>
      <c r="CXZ55" s="198"/>
      <c r="CYA55" s="198"/>
      <c r="CYB55" s="198"/>
      <c r="CYC55" s="198"/>
      <c r="CYD55" s="198"/>
      <c r="CYE55" s="198"/>
      <c r="CYF55" s="198"/>
      <c r="CYG55" s="198"/>
      <c r="CYH55" s="198"/>
      <c r="CYI55" s="198"/>
      <c r="CYJ55" s="198"/>
      <c r="CYK55" s="198"/>
      <c r="CYL55" s="198"/>
      <c r="CYM55" s="198"/>
      <c r="CYN55" s="198"/>
      <c r="CYO55" s="198"/>
      <c r="CYP55" s="198"/>
      <c r="CYQ55" s="198"/>
      <c r="CYR55" s="198"/>
      <c r="CYS55" s="198"/>
      <c r="CYT55" s="198"/>
      <c r="CYU55" s="198"/>
      <c r="CYV55" s="198"/>
      <c r="CYW55" s="198"/>
      <c r="CYX55" s="198"/>
      <c r="CYY55" s="198"/>
      <c r="CYZ55" s="198"/>
      <c r="CZA55" s="198"/>
      <c r="CZB55" s="198"/>
      <c r="CZC55" s="198"/>
      <c r="CZD55" s="198"/>
      <c r="CZE55" s="198"/>
      <c r="CZF55" s="198"/>
      <c r="CZG55" s="198"/>
      <c r="CZH55" s="198"/>
      <c r="CZI55" s="198"/>
      <c r="CZJ55" s="198"/>
      <c r="CZK55" s="198"/>
      <c r="CZL55" s="198"/>
      <c r="CZM55" s="198"/>
      <c r="CZN55" s="198"/>
      <c r="CZO55" s="198"/>
      <c r="CZP55" s="198"/>
      <c r="CZQ55" s="198"/>
      <c r="CZR55" s="198"/>
      <c r="CZS55" s="198"/>
      <c r="CZT55" s="198"/>
      <c r="CZU55" s="198"/>
      <c r="CZV55" s="198"/>
      <c r="CZW55" s="198"/>
      <c r="CZX55" s="198"/>
      <c r="CZY55" s="198"/>
      <c r="CZZ55" s="198"/>
      <c r="DAA55" s="198"/>
      <c r="DAB55" s="198"/>
      <c r="DAC55" s="198"/>
      <c r="DAD55" s="198"/>
      <c r="DAE55" s="198"/>
      <c r="DAF55" s="198"/>
      <c r="DAG55" s="198"/>
      <c r="DAH55" s="198"/>
      <c r="DAI55" s="198"/>
      <c r="DAJ55" s="198"/>
      <c r="DAK55" s="198"/>
      <c r="DAL55" s="198"/>
      <c r="DAM55" s="198"/>
      <c r="DAN55" s="198"/>
      <c r="DAO55" s="198"/>
      <c r="DAP55" s="198"/>
      <c r="DAQ55" s="198"/>
      <c r="DAR55" s="198"/>
      <c r="DAS55" s="198"/>
      <c r="DAT55" s="198"/>
      <c r="DAU55" s="198"/>
      <c r="DAV55" s="198"/>
      <c r="DAW55" s="198"/>
      <c r="DAX55" s="198"/>
      <c r="DAY55" s="198"/>
      <c r="DAZ55" s="198"/>
      <c r="DBA55" s="198"/>
      <c r="DBB55" s="198"/>
      <c r="DBC55" s="198"/>
      <c r="DBD55" s="198"/>
      <c r="DBE55" s="198"/>
      <c r="DBF55" s="198"/>
      <c r="DBG55" s="198"/>
      <c r="DBH55" s="198"/>
      <c r="DBI55" s="198"/>
      <c r="DBJ55" s="198"/>
      <c r="DBK55" s="198"/>
      <c r="DBL55" s="198"/>
      <c r="DBM55" s="198"/>
      <c r="DBN55" s="198"/>
      <c r="DBO55" s="198"/>
      <c r="DBP55" s="198"/>
      <c r="DBQ55" s="198"/>
      <c r="DBR55" s="198"/>
      <c r="DBS55" s="198"/>
      <c r="DBT55" s="198"/>
      <c r="DBU55" s="198"/>
      <c r="DBV55" s="198"/>
      <c r="DBW55" s="198"/>
      <c r="DBX55" s="198"/>
      <c r="DBY55" s="198"/>
      <c r="DBZ55" s="198"/>
      <c r="DCA55" s="198"/>
      <c r="DCB55" s="198"/>
      <c r="DCC55" s="198"/>
      <c r="DCD55" s="198"/>
      <c r="DCE55" s="198"/>
      <c r="DCF55" s="198"/>
      <c r="DCG55" s="198"/>
      <c r="DCH55" s="198"/>
      <c r="DCI55" s="198"/>
      <c r="DCJ55" s="198"/>
      <c r="DCK55" s="198"/>
      <c r="DCL55" s="198"/>
      <c r="DCM55" s="198"/>
      <c r="DCN55" s="198"/>
      <c r="DCO55" s="198"/>
      <c r="DCP55" s="198"/>
      <c r="DCQ55" s="198"/>
      <c r="DCR55" s="198"/>
      <c r="DCS55" s="198"/>
      <c r="DCT55" s="198"/>
      <c r="DCU55" s="198"/>
      <c r="DCV55" s="198"/>
      <c r="DCW55" s="198"/>
      <c r="DCX55" s="198"/>
      <c r="DCY55" s="198"/>
      <c r="DCZ55" s="198"/>
      <c r="DDA55" s="198"/>
      <c r="DDB55" s="198"/>
      <c r="DDC55" s="198"/>
      <c r="DDD55" s="198"/>
      <c r="DDE55" s="198"/>
      <c r="DDF55" s="198"/>
      <c r="DDG55" s="198"/>
      <c r="DDH55" s="198"/>
      <c r="DDI55" s="198"/>
      <c r="DDJ55" s="198"/>
      <c r="DDK55" s="198"/>
      <c r="DDL55" s="198"/>
      <c r="DDM55" s="198"/>
      <c r="DDN55" s="198"/>
      <c r="DDO55" s="198"/>
      <c r="DDP55" s="198"/>
      <c r="DDQ55" s="198"/>
      <c r="DDR55" s="198"/>
      <c r="DDS55" s="198"/>
      <c r="DDT55" s="198"/>
      <c r="DDU55" s="198"/>
      <c r="DDV55" s="198"/>
      <c r="DDW55" s="198"/>
      <c r="DDX55" s="198"/>
      <c r="DDY55" s="198"/>
      <c r="DDZ55" s="198"/>
      <c r="DEA55" s="198"/>
      <c r="DEB55" s="198"/>
      <c r="DEC55" s="198"/>
      <c r="DED55" s="198"/>
      <c r="DEE55" s="198"/>
      <c r="DEF55" s="198"/>
      <c r="DEG55" s="198"/>
      <c r="DEH55" s="198"/>
      <c r="DEI55" s="198"/>
      <c r="DEJ55" s="198"/>
      <c r="DEK55" s="198"/>
      <c r="DEL55" s="198"/>
      <c r="DEM55" s="198"/>
      <c r="DEN55" s="198"/>
      <c r="DEO55" s="198"/>
      <c r="DEP55" s="198"/>
      <c r="DEQ55" s="198"/>
      <c r="DER55" s="198"/>
      <c r="DES55" s="198"/>
      <c r="DET55" s="198"/>
      <c r="DEU55" s="198"/>
      <c r="DEV55" s="198"/>
      <c r="DEW55" s="198"/>
      <c r="DEX55" s="198"/>
      <c r="DEY55" s="198"/>
      <c r="DEZ55" s="198"/>
      <c r="DFA55" s="198"/>
      <c r="DFB55" s="198"/>
      <c r="DFC55" s="198"/>
      <c r="DFD55" s="198"/>
      <c r="DFE55" s="198"/>
      <c r="DFF55" s="198"/>
      <c r="DFG55" s="198"/>
      <c r="DFH55" s="198"/>
      <c r="DFI55" s="198"/>
      <c r="DFJ55" s="198"/>
      <c r="DFK55" s="198"/>
      <c r="DFL55" s="198"/>
      <c r="DFM55" s="198"/>
      <c r="DFN55" s="198"/>
      <c r="DFO55" s="198"/>
      <c r="DFP55" s="198"/>
      <c r="DFQ55" s="198"/>
      <c r="DFR55" s="198"/>
      <c r="DFS55" s="198"/>
      <c r="DFT55" s="198"/>
      <c r="DFU55" s="198"/>
      <c r="DFV55" s="198"/>
      <c r="DFW55" s="198"/>
      <c r="DFX55" s="198"/>
      <c r="DFY55" s="198"/>
      <c r="DFZ55" s="198"/>
      <c r="DGA55" s="198"/>
      <c r="DGB55" s="198"/>
      <c r="DGC55" s="198"/>
      <c r="DGD55" s="198"/>
      <c r="DGE55" s="198"/>
      <c r="DGF55" s="198"/>
      <c r="DGG55" s="198"/>
      <c r="DGH55" s="198"/>
      <c r="DGI55" s="198"/>
      <c r="DGJ55" s="198"/>
      <c r="DGK55" s="198"/>
      <c r="DGL55" s="198"/>
      <c r="DGM55" s="198"/>
      <c r="DGN55" s="198"/>
      <c r="DGO55" s="198"/>
      <c r="DGP55" s="198"/>
      <c r="DGQ55" s="198"/>
      <c r="DGR55" s="198"/>
      <c r="DGS55" s="198"/>
      <c r="DGT55" s="198"/>
      <c r="DGU55" s="198"/>
      <c r="DGV55" s="198"/>
      <c r="DGW55" s="198"/>
      <c r="DGX55" s="198"/>
      <c r="DGY55" s="198"/>
      <c r="DGZ55" s="198"/>
      <c r="DHA55" s="198"/>
      <c r="DHB55" s="198"/>
      <c r="DHC55" s="198"/>
      <c r="DHD55" s="198"/>
      <c r="DHE55" s="198"/>
      <c r="DHF55" s="198"/>
      <c r="DHG55" s="198"/>
      <c r="DHH55" s="198"/>
      <c r="DHI55" s="198"/>
      <c r="DHJ55" s="198"/>
      <c r="DHK55" s="198"/>
      <c r="DHL55" s="198"/>
      <c r="DHM55" s="198"/>
      <c r="DHN55" s="198"/>
      <c r="DHO55" s="198"/>
      <c r="DHP55" s="198"/>
      <c r="DHQ55" s="198"/>
      <c r="DHR55" s="198"/>
      <c r="DHS55" s="198"/>
      <c r="DHT55" s="198"/>
      <c r="DHU55" s="198"/>
      <c r="DHV55" s="198"/>
      <c r="DHW55" s="198"/>
      <c r="DHX55" s="198"/>
      <c r="DHY55" s="198"/>
      <c r="DHZ55" s="198"/>
      <c r="DIA55" s="198"/>
      <c r="DIB55" s="198"/>
      <c r="DIC55" s="198"/>
      <c r="DID55" s="198"/>
      <c r="DIE55" s="198"/>
      <c r="DIF55" s="198"/>
      <c r="DIG55" s="198"/>
      <c r="DIH55" s="198"/>
      <c r="DII55" s="198"/>
      <c r="DIJ55" s="198"/>
      <c r="DIK55" s="198"/>
      <c r="DIL55" s="198"/>
      <c r="DIM55" s="198"/>
      <c r="DIN55" s="198"/>
      <c r="DIO55" s="198"/>
      <c r="DIP55" s="198"/>
      <c r="DIQ55" s="198"/>
      <c r="DIR55" s="198"/>
      <c r="DIS55" s="198"/>
      <c r="DIT55" s="198"/>
      <c r="DIU55" s="198"/>
      <c r="DIV55" s="198"/>
      <c r="DIW55" s="198"/>
      <c r="DIX55" s="198"/>
      <c r="DIY55" s="198"/>
      <c r="DIZ55" s="198"/>
      <c r="DJA55" s="198"/>
      <c r="DJB55" s="198"/>
      <c r="DJC55" s="198"/>
      <c r="DJD55" s="198"/>
      <c r="DJE55" s="198"/>
      <c r="DJF55" s="198"/>
      <c r="DJG55" s="198"/>
      <c r="DJH55" s="198"/>
      <c r="DJI55" s="198"/>
      <c r="DJJ55" s="198"/>
      <c r="DJK55" s="198"/>
      <c r="DJL55" s="198"/>
      <c r="DJM55" s="198"/>
      <c r="DJN55" s="198"/>
      <c r="DJO55" s="198"/>
      <c r="DJP55" s="198"/>
      <c r="DJQ55" s="198"/>
      <c r="DJR55" s="198"/>
      <c r="DJS55" s="198"/>
      <c r="DJT55" s="198"/>
      <c r="DJU55" s="198"/>
      <c r="DJV55" s="198"/>
      <c r="DJW55" s="198"/>
      <c r="DJX55" s="198"/>
      <c r="DJY55" s="198"/>
      <c r="DJZ55" s="198"/>
      <c r="DKA55" s="198"/>
      <c r="DKB55" s="198"/>
      <c r="DKC55" s="198"/>
      <c r="DKD55" s="198"/>
      <c r="DKE55" s="198"/>
      <c r="DKF55" s="198"/>
      <c r="DKG55" s="198"/>
      <c r="DKH55" s="198"/>
      <c r="DKI55" s="198"/>
      <c r="DKJ55" s="198"/>
      <c r="DKK55" s="198"/>
      <c r="DKL55" s="198"/>
      <c r="DKM55" s="198"/>
      <c r="DKN55" s="198"/>
      <c r="DKO55" s="198"/>
      <c r="DKP55" s="198"/>
      <c r="DKQ55" s="198"/>
      <c r="DKR55" s="198"/>
      <c r="DKS55" s="198"/>
      <c r="DKT55" s="198"/>
      <c r="DKU55" s="198"/>
      <c r="DKV55" s="198"/>
      <c r="DKW55" s="198"/>
      <c r="DKX55" s="198"/>
      <c r="DKY55" s="198"/>
      <c r="DKZ55" s="198"/>
      <c r="DLA55" s="198"/>
      <c r="DLB55" s="198"/>
      <c r="DLC55" s="198"/>
      <c r="DLD55" s="198"/>
      <c r="DLE55" s="198"/>
      <c r="DLF55" s="198"/>
      <c r="DLG55" s="198"/>
      <c r="DLH55" s="198"/>
      <c r="DLI55" s="198"/>
      <c r="DLJ55" s="198"/>
      <c r="DLK55" s="198"/>
      <c r="DLL55" s="198"/>
      <c r="DLM55" s="198"/>
      <c r="DLN55" s="198"/>
      <c r="DLO55" s="198"/>
      <c r="DLP55" s="198"/>
      <c r="DLQ55" s="198"/>
      <c r="DLR55" s="198"/>
      <c r="DLS55" s="198"/>
      <c r="DLT55" s="198"/>
      <c r="DLU55" s="198"/>
      <c r="DLV55" s="198"/>
      <c r="DLW55" s="198"/>
      <c r="DLX55" s="198"/>
      <c r="DLY55" s="198"/>
      <c r="DLZ55" s="198"/>
      <c r="DMA55" s="198"/>
      <c r="DMB55" s="198"/>
      <c r="DMC55" s="198"/>
      <c r="DMD55" s="198"/>
      <c r="DME55" s="198"/>
      <c r="DMF55" s="198"/>
      <c r="DMG55" s="198"/>
      <c r="DMH55" s="198"/>
      <c r="DMI55" s="198"/>
      <c r="DMJ55" s="198"/>
      <c r="DMK55" s="198"/>
      <c r="DML55" s="198"/>
      <c r="DMM55" s="198"/>
      <c r="DMN55" s="198"/>
      <c r="DMO55" s="198"/>
      <c r="DMP55" s="198"/>
      <c r="DMQ55" s="198"/>
      <c r="DMR55" s="198"/>
      <c r="DMS55" s="198"/>
      <c r="DMT55" s="198"/>
      <c r="DMU55" s="198"/>
      <c r="DMV55" s="198"/>
      <c r="DMW55" s="198"/>
      <c r="DMX55" s="198"/>
      <c r="DMY55" s="198"/>
      <c r="DMZ55" s="198"/>
      <c r="DNA55" s="198"/>
      <c r="DNB55" s="198"/>
      <c r="DNC55" s="198"/>
      <c r="DND55" s="198"/>
      <c r="DNE55" s="198"/>
      <c r="DNF55" s="198"/>
      <c r="DNG55" s="198"/>
      <c r="DNH55" s="198"/>
      <c r="DNI55" s="198"/>
      <c r="DNJ55" s="198"/>
      <c r="DNK55" s="198"/>
      <c r="DNL55" s="198"/>
      <c r="DNM55" s="198"/>
      <c r="DNN55" s="198"/>
      <c r="DNO55" s="198"/>
      <c r="DNP55" s="198"/>
      <c r="DNQ55" s="198"/>
      <c r="DNR55" s="198"/>
      <c r="DNS55" s="198"/>
      <c r="DNT55" s="198"/>
      <c r="DNU55" s="198"/>
      <c r="DNV55" s="198"/>
      <c r="DNW55" s="198"/>
      <c r="DNX55" s="198"/>
      <c r="DNY55" s="198"/>
      <c r="DNZ55" s="198"/>
      <c r="DOA55" s="198"/>
      <c r="DOB55" s="198"/>
      <c r="DOC55" s="198"/>
      <c r="DOD55" s="198"/>
      <c r="DOE55" s="198"/>
      <c r="DOF55" s="198"/>
      <c r="DOG55" s="198"/>
      <c r="DOH55" s="198"/>
      <c r="DOI55" s="198"/>
      <c r="DOJ55" s="198"/>
      <c r="DOK55" s="198"/>
      <c r="DOL55" s="198"/>
      <c r="DOM55" s="198"/>
      <c r="DON55" s="198"/>
      <c r="DOO55" s="198"/>
      <c r="DOP55" s="198"/>
      <c r="DOQ55" s="198"/>
      <c r="DOR55" s="198"/>
      <c r="DOS55" s="198"/>
      <c r="DOT55" s="198"/>
      <c r="DOU55" s="198"/>
      <c r="DOV55" s="198"/>
      <c r="DOW55" s="198"/>
      <c r="DOX55" s="198"/>
      <c r="DOY55" s="198"/>
      <c r="DOZ55" s="198"/>
      <c r="DPA55" s="198"/>
      <c r="DPB55" s="198"/>
      <c r="DPC55" s="198"/>
      <c r="DPD55" s="198"/>
      <c r="DPE55" s="198"/>
      <c r="DPF55" s="198"/>
      <c r="DPG55" s="198"/>
      <c r="DPH55" s="198"/>
      <c r="DPI55" s="198"/>
      <c r="DPJ55" s="198"/>
      <c r="DPK55" s="198"/>
      <c r="DPL55" s="198"/>
      <c r="DPM55" s="198"/>
      <c r="DPN55" s="198"/>
      <c r="DPO55" s="198"/>
      <c r="DPP55" s="198"/>
      <c r="DPQ55" s="198"/>
      <c r="DPR55" s="198"/>
      <c r="DPS55" s="198"/>
      <c r="DPT55" s="198"/>
      <c r="DPU55" s="198"/>
      <c r="DPV55" s="198"/>
      <c r="DPW55" s="198"/>
      <c r="DPX55" s="198"/>
      <c r="DPY55" s="198"/>
      <c r="DPZ55" s="198"/>
      <c r="DQA55" s="198"/>
      <c r="DQB55" s="198"/>
      <c r="DQC55" s="198"/>
      <c r="DQD55" s="198"/>
      <c r="DQE55" s="198"/>
      <c r="DQF55" s="198"/>
      <c r="DQG55" s="198"/>
      <c r="DQH55" s="198"/>
      <c r="DQI55" s="198"/>
      <c r="DQJ55" s="198"/>
      <c r="DQK55" s="198"/>
      <c r="DQL55" s="198"/>
      <c r="DQM55" s="198"/>
      <c r="DQN55" s="198"/>
      <c r="DQO55" s="198"/>
      <c r="DQP55" s="198"/>
      <c r="DQQ55" s="198"/>
      <c r="DQR55" s="198"/>
      <c r="DQS55" s="198"/>
      <c r="DQT55" s="198"/>
      <c r="DQU55" s="198"/>
      <c r="DQV55" s="198"/>
      <c r="DQW55" s="198"/>
      <c r="DQX55" s="198"/>
      <c r="DQY55" s="198"/>
      <c r="DQZ55" s="198"/>
      <c r="DRA55" s="198"/>
      <c r="DRB55" s="198"/>
      <c r="DRC55" s="198"/>
      <c r="DRD55" s="198"/>
      <c r="DRE55" s="198"/>
      <c r="DRF55" s="198"/>
      <c r="DRG55" s="198"/>
      <c r="DRH55" s="198"/>
      <c r="DRI55" s="198"/>
      <c r="DRJ55" s="198"/>
      <c r="DRK55" s="198"/>
      <c r="DRL55" s="198"/>
      <c r="DRM55" s="198"/>
      <c r="DRN55" s="198"/>
      <c r="DRO55" s="198"/>
      <c r="DRP55" s="198"/>
      <c r="DRQ55" s="198"/>
      <c r="DRR55" s="198"/>
      <c r="DRS55" s="198"/>
      <c r="DRT55" s="198"/>
      <c r="DRU55" s="198"/>
      <c r="DRV55" s="198"/>
      <c r="DRW55" s="198"/>
      <c r="DRX55" s="198"/>
      <c r="DRY55" s="198"/>
      <c r="DRZ55" s="198"/>
      <c r="DSA55" s="198"/>
      <c r="DSB55" s="198"/>
      <c r="DSC55" s="198"/>
      <c r="DSD55" s="198"/>
      <c r="DSE55" s="198"/>
      <c r="DSF55" s="198"/>
      <c r="DSG55" s="198"/>
      <c r="DSH55" s="198"/>
      <c r="DSI55" s="198"/>
      <c r="DSJ55" s="198"/>
      <c r="DSK55" s="198"/>
      <c r="DSL55" s="198"/>
      <c r="DSM55" s="198"/>
      <c r="DSN55" s="198"/>
      <c r="DSO55" s="198"/>
      <c r="DSP55" s="198"/>
      <c r="DSQ55" s="198"/>
      <c r="DSR55" s="198"/>
      <c r="DSS55" s="198"/>
      <c r="DST55" s="198"/>
      <c r="DSU55" s="198"/>
      <c r="DSV55" s="198"/>
      <c r="DSW55" s="198"/>
      <c r="DSX55" s="198"/>
      <c r="DSY55" s="198"/>
      <c r="DSZ55" s="198"/>
      <c r="DTA55" s="198"/>
      <c r="DTB55" s="198"/>
      <c r="DTC55" s="198"/>
      <c r="DTD55" s="198"/>
      <c r="DTE55" s="198"/>
      <c r="DTF55" s="198"/>
      <c r="DTG55" s="198"/>
      <c r="DTH55" s="198"/>
      <c r="DTI55" s="198"/>
      <c r="DTJ55" s="198"/>
      <c r="DTK55" s="198"/>
      <c r="DTL55" s="198"/>
      <c r="DTM55" s="198"/>
      <c r="DTN55" s="198"/>
      <c r="DTO55" s="198"/>
      <c r="DTP55" s="198"/>
      <c r="DTQ55" s="198"/>
      <c r="DTR55" s="198"/>
      <c r="DTS55" s="198"/>
      <c r="DTT55" s="198"/>
      <c r="DTU55" s="198"/>
      <c r="DTV55" s="198"/>
      <c r="DTW55" s="198"/>
      <c r="DTX55" s="198"/>
      <c r="DTY55" s="198"/>
      <c r="DTZ55" s="198"/>
      <c r="DUA55" s="198"/>
      <c r="DUB55" s="198"/>
      <c r="DUC55" s="198"/>
      <c r="DUD55" s="198"/>
      <c r="DUE55" s="198"/>
      <c r="DUF55" s="198"/>
      <c r="DUG55" s="198"/>
      <c r="DUH55" s="198"/>
      <c r="DUI55" s="198"/>
      <c r="DUJ55" s="198"/>
      <c r="DUK55" s="198"/>
      <c r="DUL55" s="198"/>
      <c r="DUM55" s="198"/>
      <c r="DUN55" s="198"/>
      <c r="DUO55" s="198"/>
      <c r="DUP55" s="198"/>
      <c r="DUQ55" s="198"/>
      <c r="DUR55" s="198"/>
      <c r="DUS55" s="198"/>
      <c r="DUT55" s="198"/>
      <c r="DUU55" s="198"/>
      <c r="DUV55" s="198"/>
      <c r="DUW55" s="198"/>
      <c r="DUX55" s="198"/>
      <c r="DUY55" s="198"/>
      <c r="DUZ55" s="198"/>
      <c r="DVA55" s="198"/>
      <c r="DVB55" s="198"/>
      <c r="DVC55" s="198"/>
      <c r="DVD55" s="198"/>
      <c r="DVE55" s="198"/>
      <c r="DVF55" s="198"/>
      <c r="DVG55" s="198"/>
      <c r="DVH55" s="198"/>
      <c r="DVI55" s="198"/>
      <c r="DVJ55" s="198"/>
      <c r="DVK55" s="198"/>
      <c r="DVL55" s="198"/>
      <c r="DVM55" s="198"/>
      <c r="DVN55" s="198"/>
      <c r="DVO55" s="198"/>
      <c r="DVP55" s="198"/>
      <c r="DVQ55" s="198"/>
      <c r="DVR55" s="198"/>
      <c r="DVS55" s="198"/>
      <c r="DVT55" s="198"/>
      <c r="DVU55" s="198"/>
      <c r="DVV55" s="198"/>
      <c r="DVW55" s="198"/>
      <c r="DVX55" s="198"/>
      <c r="DVY55" s="198"/>
      <c r="DVZ55" s="198"/>
      <c r="DWA55" s="198"/>
      <c r="DWB55" s="198"/>
      <c r="DWC55" s="198"/>
      <c r="DWD55" s="198"/>
      <c r="DWE55" s="198"/>
      <c r="DWF55" s="198"/>
      <c r="DWG55" s="198"/>
      <c r="DWH55" s="198"/>
      <c r="DWI55" s="198"/>
      <c r="DWJ55" s="198"/>
      <c r="DWK55" s="198"/>
      <c r="DWL55" s="198"/>
      <c r="DWM55" s="198"/>
      <c r="DWN55" s="198"/>
      <c r="DWO55" s="198"/>
      <c r="DWP55" s="198"/>
      <c r="DWQ55" s="198"/>
      <c r="DWR55" s="198"/>
      <c r="DWS55" s="198"/>
      <c r="DWT55" s="198"/>
      <c r="DWU55" s="198"/>
      <c r="DWV55" s="198"/>
      <c r="DWW55" s="198"/>
      <c r="DWX55" s="198"/>
      <c r="DWY55" s="198"/>
      <c r="DWZ55" s="198"/>
      <c r="DXA55" s="198"/>
      <c r="DXB55" s="198"/>
      <c r="DXC55" s="198"/>
      <c r="DXD55" s="198"/>
      <c r="DXE55" s="198"/>
      <c r="DXF55" s="198"/>
      <c r="DXG55" s="198"/>
      <c r="DXH55" s="198"/>
      <c r="DXI55" s="198"/>
      <c r="DXJ55" s="198"/>
      <c r="DXK55" s="198"/>
      <c r="DXL55" s="198"/>
      <c r="DXM55" s="198"/>
      <c r="DXN55" s="198"/>
      <c r="DXO55" s="198"/>
      <c r="DXP55" s="198"/>
      <c r="DXQ55" s="198"/>
      <c r="DXR55" s="198"/>
      <c r="DXS55" s="198"/>
      <c r="DXT55" s="198"/>
      <c r="DXU55" s="198"/>
      <c r="DXV55" s="198"/>
      <c r="DXW55" s="198"/>
      <c r="DXX55" s="198"/>
      <c r="DXY55" s="198"/>
      <c r="DXZ55" s="198"/>
      <c r="DYA55" s="198"/>
      <c r="DYB55" s="198"/>
      <c r="DYC55" s="198"/>
      <c r="DYD55" s="198"/>
      <c r="DYE55" s="198"/>
      <c r="DYF55" s="198"/>
      <c r="DYG55" s="198"/>
      <c r="DYH55" s="198"/>
      <c r="DYI55" s="198"/>
      <c r="DYJ55" s="198"/>
      <c r="DYK55" s="198"/>
      <c r="DYL55" s="198"/>
      <c r="DYM55" s="198"/>
      <c r="DYN55" s="198"/>
      <c r="DYO55" s="198"/>
      <c r="DYP55" s="198"/>
      <c r="DYQ55" s="198"/>
      <c r="DYR55" s="198"/>
      <c r="DYS55" s="198"/>
      <c r="DYT55" s="198"/>
      <c r="DYU55" s="198"/>
      <c r="DYV55" s="198"/>
      <c r="DYW55" s="198"/>
      <c r="DYX55" s="198"/>
      <c r="DYY55" s="198"/>
      <c r="DYZ55" s="198"/>
      <c r="DZA55" s="198"/>
      <c r="DZB55" s="198"/>
      <c r="DZC55" s="198"/>
      <c r="DZD55" s="198"/>
      <c r="DZE55" s="198"/>
      <c r="DZF55" s="198"/>
      <c r="DZG55" s="198"/>
      <c r="DZH55" s="198"/>
      <c r="DZI55" s="198"/>
      <c r="DZJ55" s="198"/>
      <c r="DZK55" s="198"/>
      <c r="DZL55" s="198"/>
      <c r="DZM55" s="198"/>
      <c r="DZN55" s="198"/>
      <c r="DZO55" s="198"/>
      <c r="DZP55" s="198"/>
      <c r="DZQ55" s="198"/>
      <c r="DZR55" s="198"/>
      <c r="DZS55" s="198"/>
      <c r="DZT55" s="198"/>
      <c r="DZU55" s="198"/>
      <c r="DZV55" s="198"/>
      <c r="DZW55" s="198"/>
      <c r="DZX55" s="198"/>
      <c r="DZY55" s="198"/>
      <c r="DZZ55" s="198"/>
      <c r="EAA55" s="198"/>
      <c r="EAB55" s="198"/>
      <c r="EAC55" s="198"/>
      <c r="EAD55" s="198"/>
      <c r="EAE55" s="198"/>
      <c r="EAF55" s="198"/>
      <c r="EAG55" s="198"/>
      <c r="EAH55" s="198"/>
      <c r="EAI55" s="198"/>
      <c r="EAJ55" s="198"/>
      <c r="EAK55" s="198"/>
      <c r="EAL55" s="198"/>
      <c r="EAM55" s="198"/>
      <c r="EAN55" s="198"/>
      <c r="EAO55" s="198"/>
      <c r="EAP55" s="198"/>
      <c r="EAQ55" s="198"/>
      <c r="EAR55" s="198"/>
      <c r="EAS55" s="198"/>
      <c r="EAT55" s="198"/>
      <c r="EAU55" s="198"/>
      <c r="EAV55" s="198"/>
      <c r="EAW55" s="198"/>
      <c r="EAX55" s="198"/>
      <c r="EAY55" s="198"/>
      <c r="EAZ55" s="198"/>
      <c r="EBA55" s="198"/>
      <c r="EBB55" s="198"/>
      <c r="EBC55" s="198"/>
      <c r="EBD55" s="198"/>
      <c r="EBE55" s="198"/>
      <c r="EBF55" s="198"/>
      <c r="EBG55" s="198"/>
      <c r="EBH55" s="198"/>
      <c r="EBI55" s="198"/>
      <c r="EBJ55" s="198"/>
      <c r="EBK55" s="198"/>
      <c r="EBL55" s="198"/>
      <c r="EBM55" s="198"/>
      <c r="EBN55" s="198"/>
      <c r="EBO55" s="198"/>
      <c r="EBP55" s="198"/>
      <c r="EBQ55" s="198"/>
      <c r="EBR55" s="198"/>
      <c r="EBS55" s="198"/>
      <c r="EBT55" s="198"/>
      <c r="EBU55" s="198"/>
      <c r="EBV55" s="198"/>
      <c r="EBW55" s="198"/>
      <c r="EBX55" s="198"/>
      <c r="EBY55" s="198"/>
      <c r="EBZ55" s="198"/>
      <c r="ECA55" s="198"/>
      <c r="ECB55" s="198"/>
      <c r="ECC55" s="198"/>
      <c r="ECD55" s="198"/>
      <c r="ECE55" s="198"/>
      <c r="ECF55" s="198"/>
      <c r="ECG55" s="198"/>
      <c r="ECH55" s="198"/>
      <c r="ECI55" s="198"/>
      <c r="ECJ55" s="198"/>
      <c r="ECK55" s="198"/>
      <c r="ECL55" s="198"/>
      <c r="ECM55" s="198"/>
      <c r="ECN55" s="198"/>
      <c r="ECO55" s="198"/>
      <c r="ECP55" s="198"/>
      <c r="ECQ55" s="198"/>
      <c r="ECR55" s="198"/>
      <c r="ECS55" s="198"/>
      <c r="ECT55" s="198"/>
      <c r="ECU55" s="198"/>
      <c r="ECV55" s="198"/>
      <c r="ECW55" s="198"/>
      <c r="ECX55" s="198"/>
      <c r="ECY55" s="198"/>
      <c r="ECZ55" s="198"/>
      <c r="EDA55" s="198"/>
      <c r="EDB55" s="198"/>
      <c r="EDC55" s="198"/>
      <c r="EDD55" s="198"/>
      <c r="EDE55" s="198"/>
      <c r="EDF55" s="198"/>
      <c r="EDG55" s="198"/>
      <c r="EDH55" s="198"/>
      <c r="EDI55" s="198"/>
      <c r="EDJ55" s="198"/>
      <c r="EDK55" s="198"/>
      <c r="EDL55" s="198"/>
      <c r="EDM55" s="198"/>
      <c r="EDN55" s="198"/>
      <c r="EDO55" s="198"/>
      <c r="EDP55" s="198"/>
      <c r="EDQ55" s="198"/>
      <c r="EDR55" s="198"/>
      <c r="EDS55" s="198"/>
      <c r="EDT55" s="198"/>
      <c r="EDU55" s="198"/>
      <c r="EDV55" s="198"/>
      <c r="EDW55" s="198"/>
      <c r="EDX55" s="198"/>
      <c r="EDY55" s="198"/>
      <c r="EDZ55" s="198"/>
      <c r="EEA55" s="198"/>
      <c r="EEB55" s="198"/>
      <c r="EEC55" s="198"/>
      <c r="EED55" s="198"/>
      <c r="EEE55" s="198"/>
      <c r="EEF55" s="198"/>
      <c r="EEG55" s="198"/>
      <c r="EEH55" s="198"/>
      <c r="EEI55" s="198"/>
      <c r="EEJ55" s="198"/>
      <c r="EEK55" s="198"/>
      <c r="EEL55" s="198"/>
      <c r="EEM55" s="198"/>
      <c r="EEN55" s="198"/>
      <c r="EEO55" s="198"/>
      <c r="EEP55" s="198"/>
      <c r="EEQ55" s="198"/>
      <c r="EER55" s="198"/>
      <c r="EES55" s="198"/>
      <c r="EET55" s="198"/>
      <c r="EEU55" s="198"/>
      <c r="EEV55" s="198"/>
      <c r="EEW55" s="198"/>
      <c r="EEX55" s="198"/>
      <c r="EEY55" s="198"/>
      <c r="EEZ55" s="198"/>
      <c r="EFA55" s="198"/>
      <c r="EFB55" s="198"/>
      <c r="EFC55" s="198"/>
      <c r="EFD55" s="198"/>
      <c r="EFE55" s="198"/>
      <c r="EFF55" s="198"/>
      <c r="EFG55" s="198"/>
      <c r="EFH55" s="198"/>
      <c r="EFI55" s="198"/>
      <c r="EFJ55" s="198"/>
      <c r="EFK55" s="198"/>
      <c r="EFL55" s="198"/>
      <c r="EFM55" s="198"/>
      <c r="EFN55" s="198"/>
      <c r="EFO55" s="198"/>
      <c r="EFP55" s="198"/>
      <c r="EFQ55" s="198"/>
      <c r="EFR55" s="198"/>
      <c r="EFS55" s="198"/>
      <c r="EFT55" s="198"/>
      <c r="EFU55" s="198"/>
      <c r="EFV55" s="198"/>
      <c r="EFW55" s="198"/>
      <c r="EFX55" s="198"/>
      <c r="EFY55" s="198"/>
      <c r="EFZ55" s="198"/>
      <c r="EGA55" s="198"/>
      <c r="EGB55" s="198"/>
      <c r="EGC55" s="198"/>
      <c r="EGD55" s="198"/>
      <c r="EGE55" s="198"/>
      <c r="EGF55" s="198"/>
      <c r="EGG55" s="198"/>
      <c r="EGH55" s="198"/>
      <c r="EGI55" s="198"/>
      <c r="EGJ55" s="198"/>
      <c r="EGK55" s="198"/>
      <c r="EGL55" s="198"/>
      <c r="EGM55" s="198"/>
      <c r="EGN55" s="198"/>
      <c r="EGO55" s="198"/>
      <c r="EGP55" s="198"/>
      <c r="EGQ55" s="198"/>
      <c r="EGR55" s="198"/>
      <c r="EGS55" s="198"/>
      <c r="EGT55" s="198"/>
      <c r="EGU55" s="198"/>
      <c r="EGV55" s="198"/>
      <c r="EGW55" s="198"/>
      <c r="EGX55" s="198"/>
      <c r="EGY55" s="198"/>
      <c r="EGZ55" s="198"/>
      <c r="EHA55" s="198"/>
      <c r="EHB55" s="198"/>
      <c r="EHC55" s="198"/>
      <c r="EHD55" s="198"/>
      <c r="EHE55" s="198"/>
      <c r="EHF55" s="198"/>
      <c r="EHG55" s="198"/>
      <c r="EHH55" s="198"/>
      <c r="EHI55" s="198"/>
      <c r="EHJ55" s="198"/>
      <c r="EHK55" s="198"/>
      <c r="EHL55" s="198"/>
      <c r="EHM55" s="198"/>
      <c r="EHN55" s="198"/>
      <c r="EHO55" s="198"/>
      <c r="EHP55" s="198"/>
      <c r="EHQ55" s="198"/>
      <c r="EHR55" s="198"/>
      <c r="EHS55" s="198"/>
      <c r="EHT55" s="198"/>
      <c r="EHU55" s="198"/>
      <c r="EHV55" s="198"/>
      <c r="EHW55" s="198"/>
      <c r="EHX55" s="198"/>
      <c r="EHY55" s="198"/>
      <c r="EHZ55" s="198"/>
      <c r="EIA55" s="198"/>
      <c r="EIB55" s="198"/>
      <c r="EIC55" s="198"/>
      <c r="EID55" s="198"/>
      <c r="EIE55" s="198"/>
      <c r="EIF55" s="198"/>
      <c r="EIG55" s="198"/>
      <c r="EIH55" s="198"/>
      <c r="EII55" s="198"/>
      <c r="EIJ55" s="198"/>
      <c r="EIK55" s="198"/>
      <c r="EIL55" s="198"/>
      <c r="EIM55" s="198"/>
      <c r="EIN55" s="198"/>
      <c r="EIO55" s="198"/>
      <c r="EIP55" s="198"/>
      <c r="EIQ55" s="198"/>
      <c r="EIR55" s="198"/>
      <c r="EIS55" s="198"/>
      <c r="EIT55" s="198"/>
      <c r="EIU55" s="198"/>
      <c r="EIV55" s="198"/>
      <c r="EIW55" s="198"/>
      <c r="EIX55" s="198"/>
      <c r="EIY55" s="198"/>
      <c r="EIZ55" s="198"/>
      <c r="EJA55" s="198"/>
      <c r="EJB55" s="198"/>
      <c r="EJC55" s="198"/>
      <c r="EJD55" s="198"/>
      <c r="EJE55" s="198"/>
      <c r="EJF55" s="198"/>
      <c r="EJG55" s="198"/>
      <c r="EJH55" s="198"/>
      <c r="EJI55" s="198"/>
      <c r="EJJ55" s="198"/>
      <c r="EJK55" s="198"/>
      <c r="EJL55" s="198"/>
      <c r="EJM55" s="198"/>
      <c r="EJN55" s="198"/>
      <c r="EJO55" s="198"/>
      <c r="EJP55" s="198"/>
      <c r="EJQ55" s="198"/>
      <c r="EJR55" s="198"/>
      <c r="EJS55" s="198"/>
      <c r="EJT55" s="198"/>
      <c r="EJU55" s="198"/>
      <c r="EJV55" s="198"/>
      <c r="EJW55" s="198"/>
      <c r="EJX55" s="198"/>
      <c r="EJY55" s="198"/>
      <c r="EJZ55" s="198"/>
      <c r="EKA55" s="198"/>
      <c r="EKB55" s="198"/>
      <c r="EKC55" s="198"/>
      <c r="EKD55" s="198"/>
      <c r="EKE55" s="198"/>
      <c r="EKF55" s="198"/>
      <c r="EKG55" s="198"/>
      <c r="EKH55" s="198"/>
      <c r="EKI55" s="198"/>
      <c r="EKJ55" s="198"/>
      <c r="EKK55" s="198"/>
      <c r="EKL55" s="198"/>
      <c r="EKM55" s="198"/>
      <c r="EKN55" s="198"/>
      <c r="EKO55" s="198"/>
      <c r="EKP55" s="198"/>
      <c r="EKQ55" s="198"/>
      <c r="EKR55" s="198"/>
      <c r="EKS55" s="198"/>
      <c r="EKT55" s="198"/>
      <c r="EKU55" s="198"/>
      <c r="EKV55" s="198"/>
      <c r="EKW55" s="198"/>
      <c r="EKX55" s="198"/>
      <c r="EKY55" s="198"/>
      <c r="EKZ55" s="198"/>
      <c r="ELA55" s="198"/>
      <c r="ELB55" s="198"/>
      <c r="ELC55" s="198"/>
      <c r="ELD55" s="198"/>
      <c r="ELE55" s="198"/>
      <c r="ELF55" s="198"/>
      <c r="ELG55" s="198"/>
      <c r="ELH55" s="198"/>
      <c r="ELI55" s="198"/>
      <c r="ELJ55" s="198"/>
      <c r="ELK55" s="198"/>
      <c r="ELL55" s="198"/>
      <c r="ELM55" s="198"/>
      <c r="ELN55" s="198"/>
      <c r="ELO55" s="198"/>
      <c r="ELP55" s="198"/>
      <c r="ELQ55" s="198"/>
      <c r="ELR55" s="198"/>
      <c r="ELS55" s="198"/>
      <c r="ELT55" s="198"/>
      <c r="ELU55" s="198"/>
      <c r="ELV55" s="198"/>
      <c r="ELW55" s="198"/>
      <c r="ELX55" s="198"/>
      <c r="ELY55" s="198"/>
      <c r="ELZ55" s="198"/>
      <c r="EMA55" s="198"/>
      <c r="EMB55" s="198"/>
      <c r="EMC55" s="198"/>
      <c r="EMD55" s="198"/>
      <c r="EME55" s="198"/>
      <c r="EMF55" s="198"/>
      <c r="EMG55" s="198"/>
      <c r="EMH55" s="198"/>
      <c r="EMI55" s="198"/>
      <c r="EMJ55" s="198"/>
      <c r="EMK55" s="198"/>
      <c r="EML55" s="198"/>
      <c r="EMM55" s="198"/>
      <c r="EMN55" s="198"/>
      <c r="EMO55" s="198"/>
      <c r="EMP55" s="198"/>
      <c r="EMQ55" s="198"/>
      <c r="EMR55" s="198"/>
      <c r="EMS55" s="198"/>
      <c r="EMT55" s="198"/>
      <c r="EMU55" s="198"/>
      <c r="EMV55" s="198"/>
      <c r="EMW55" s="198"/>
      <c r="EMX55" s="198"/>
      <c r="EMY55" s="198"/>
      <c r="EMZ55" s="198"/>
      <c r="ENA55" s="198"/>
      <c r="ENB55" s="198"/>
      <c r="ENC55" s="198"/>
      <c r="END55" s="198"/>
      <c r="ENE55" s="198"/>
      <c r="ENF55" s="198"/>
      <c r="ENG55" s="198"/>
      <c r="ENH55" s="198"/>
      <c r="ENI55" s="198"/>
      <c r="ENJ55" s="198"/>
      <c r="ENK55" s="198"/>
      <c r="ENL55" s="198"/>
      <c r="ENM55" s="198"/>
      <c r="ENN55" s="198"/>
      <c r="ENO55" s="198"/>
      <c r="ENP55" s="198"/>
      <c r="ENQ55" s="198"/>
      <c r="ENR55" s="198"/>
      <c r="ENS55" s="198"/>
      <c r="ENT55" s="198"/>
      <c r="ENU55" s="198"/>
      <c r="ENV55" s="198"/>
      <c r="ENW55" s="198"/>
      <c r="ENX55" s="198"/>
      <c r="ENY55" s="198"/>
      <c r="ENZ55" s="198"/>
      <c r="EOA55" s="198"/>
      <c r="EOB55" s="198"/>
      <c r="EOC55" s="198"/>
      <c r="EOD55" s="198"/>
      <c r="EOE55" s="198"/>
      <c r="EOF55" s="198"/>
      <c r="EOG55" s="198"/>
      <c r="EOH55" s="198"/>
      <c r="EOI55" s="198"/>
      <c r="EOJ55" s="198"/>
      <c r="EOK55" s="198"/>
      <c r="EOL55" s="198"/>
      <c r="EOM55" s="198"/>
      <c r="EON55" s="198"/>
      <c r="EOO55" s="198"/>
      <c r="EOP55" s="198"/>
      <c r="EOQ55" s="198"/>
      <c r="EOR55" s="198"/>
      <c r="EOS55" s="198"/>
      <c r="EOT55" s="198"/>
      <c r="EOU55" s="198"/>
      <c r="EOV55" s="198"/>
      <c r="EOW55" s="198"/>
      <c r="EOX55" s="198"/>
      <c r="EOY55" s="198"/>
      <c r="EOZ55" s="198"/>
      <c r="EPA55" s="198"/>
      <c r="EPB55" s="198"/>
      <c r="EPC55" s="198"/>
      <c r="EPD55" s="198"/>
      <c r="EPE55" s="198"/>
      <c r="EPF55" s="198"/>
      <c r="EPG55" s="198"/>
      <c r="EPH55" s="198"/>
      <c r="EPI55" s="198"/>
      <c r="EPJ55" s="198"/>
      <c r="EPK55" s="198"/>
      <c r="EPL55" s="198"/>
      <c r="EPM55" s="198"/>
      <c r="EPN55" s="198"/>
      <c r="EPO55" s="198"/>
      <c r="EPP55" s="198"/>
      <c r="EPQ55" s="198"/>
      <c r="EPR55" s="198"/>
      <c r="EPS55" s="198"/>
      <c r="EPT55" s="198"/>
      <c r="EPU55" s="198"/>
      <c r="EPV55" s="198"/>
      <c r="EPW55" s="198"/>
      <c r="EPX55" s="198"/>
      <c r="EPY55" s="198"/>
      <c r="EPZ55" s="198"/>
      <c r="EQA55" s="198"/>
      <c r="EQB55" s="198"/>
      <c r="EQC55" s="198"/>
      <c r="EQD55" s="198"/>
      <c r="EQE55" s="198"/>
      <c r="EQF55" s="198"/>
      <c r="EQG55" s="198"/>
      <c r="EQH55" s="198"/>
      <c r="EQI55" s="198"/>
      <c r="EQJ55" s="198"/>
      <c r="EQK55" s="198"/>
      <c r="EQL55" s="198"/>
      <c r="EQM55" s="198"/>
      <c r="EQN55" s="198"/>
      <c r="EQO55" s="198"/>
      <c r="EQP55" s="198"/>
      <c r="EQQ55" s="198"/>
      <c r="EQR55" s="198"/>
      <c r="EQS55" s="198"/>
      <c r="EQT55" s="198"/>
      <c r="EQU55" s="198"/>
      <c r="EQV55" s="198"/>
      <c r="EQW55" s="198"/>
      <c r="EQX55" s="198"/>
      <c r="EQY55" s="198"/>
      <c r="EQZ55" s="198"/>
      <c r="ERA55" s="198"/>
      <c r="ERB55" s="198"/>
      <c r="ERC55" s="198"/>
      <c r="ERD55" s="198"/>
      <c r="ERE55" s="198"/>
      <c r="ERF55" s="198"/>
      <c r="ERG55" s="198"/>
      <c r="ERH55" s="198"/>
      <c r="ERI55" s="198"/>
      <c r="ERJ55" s="198"/>
      <c r="ERK55" s="198"/>
      <c r="ERL55" s="198"/>
      <c r="ERM55" s="198"/>
      <c r="ERN55" s="198"/>
      <c r="ERO55" s="198"/>
      <c r="ERP55" s="198"/>
      <c r="ERQ55" s="198"/>
      <c r="ERR55" s="198"/>
      <c r="ERS55" s="198"/>
      <c r="ERT55" s="198"/>
      <c r="ERU55" s="198"/>
      <c r="ERV55" s="198"/>
      <c r="ERW55" s="198"/>
      <c r="ERX55" s="198"/>
      <c r="ERY55" s="198"/>
      <c r="ERZ55" s="198"/>
      <c r="ESA55" s="198"/>
      <c r="ESB55" s="198"/>
      <c r="ESC55" s="198"/>
      <c r="ESD55" s="198"/>
      <c r="ESE55" s="198"/>
      <c r="ESF55" s="198"/>
      <c r="ESG55" s="198"/>
      <c r="ESH55" s="198"/>
      <c r="ESI55" s="198"/>
      <c r="ESJ55" s="198"/>
      <c r="ESK55" s="198"/>
      <c r="ESL55" s="198"/>
      <c r="ESM55" s="198"/>
      <c r="ESN55" s="198"/>
      <c r="ESO55" s="198"/>
      <c r="ESP55" s="198"/>
      <c r="ESQ55" s="198"/>
      <c r="ESR55" s="198"/>
      <c r="ESS55" s="198"/>
      <c r="EST55" s="198"/>
      <c r="ESU55" s="198"/>
      <c r="ESV55" s="198"/>
      <c r="ESW55" s="198"/>
      <c r="ESX55" s="198"/>
      <c r="ESY55" s="198"/>
      <c r="ESZ55" s="198"/>
      <c r="ETA55" s="198"/>
      <c r="ETB55" s="198"/>
      <c r="ETC55" s="198"/>
      <c r="ETD55" s="198"/>
      <c r="ETE55" s="198"/>
      <c r="ETF55" s="198"/>
      <c r="ETG55" s="198"/>
      <c r="ETH55" s="198"/>
      <c r="ETI55" s="198"/>
      <c r="ETJ55" s="198"/>
      <c r="ETK55" s="198"/>
      <c r="ETL55" s="198"/>
      <c r="ETM55" s="198"/>
      <c r="ETN55" s="198"/>
      <c r="ETO55" s="198"/>
      <c r="ETP55" s="198"/>
      <c r="ETQ55" s="198"/>
      <c r="ETR55" s="198"/>
      <c r="ETS55" s="198"/>
      <c r="ETT55" s="198"/>
      <c r="ETU55" s="198"/>
      <c r="ETV55" s="198"/>
      <c r="ETW55" s="198"/>
      <c r="ETX55" s="198"/>
      <c r="ETY55" s="198"/>
      <c r="ETZ55" s="198"/>
      <c r="EUA55" s="198"/>
      <c r="EUB55" s="198"/>
      <c r="EUC55" s="198"/>
      <c r="EUD55" s="198"/>
      <c r="EUE55" s="198"/>
      <c r="EUF55" s="198"/>
      <c r="EUG55" s="198"/>
      <c r="EUH55" s="198"/>
      <c r="EUI55" s="198"/>
      <c r="EUJ55" s="198"/>
      <c r="EUK55" s="198"/>
      <c r="EUL55" s="198"/>
      <c r="EUM55" s="198"/>
      <c r="EUN55" s="198"/>
      <c r="EUO55" s="198"/>
      <c r="EUP55" s="198"/>
      <c r="EUQ55" s="198"/>
      <c r="EUR55" s="198"/>
      <c r="EUS55" s="198"/>
      <c r="EUT55" s="198"/>
      <c r="EUU55" s="198"/>
      <c r="EUV55" s="198"/>
      <c r="EUW55" s="198"/>
      <c r="EUX55" s="198"/>
      <c r="EUY55" s="198"/>
      <c r="EUZ55" s="198"/>
      <c r="EVA55" s="198"/>
      <c r="EVB55" s="198"/>
      <c r="EVC55" s="198"/>
      <c r="EVD55" s="198"/>
      <c r="EVE55" s="198"/>
      <c r="EVF55" s="198"/>
      <c r="EVG55" s="198"/>
      <c r="EVH55" s="198"/>
      <c r="EVI55" s="198"/>
      <c r="EVJ55" s="198"/>
      <c r="EVK55" s="198"/>
      <c r="EVL55" s="198"/>
      <c r="EVM55" s="198"/>
      <c r="EVN55" s="198"/>
      <c r="EVO55" s="198"/>
      <c r="EVP55" s="198"/>
      <c r="EVQ55" s="198"/>
      <c r="EVR55" s="198"/>
      <c r="EVS55" s="198"/>
      <c r="EVT55" s="198"/>
      <c r="EVU55" s="198"/>
      <c r="EVV55" s="198"/>
      <c r="EVW55" s="198"/>
      <c r="EVX55" s="198"/>
      <c r="EVY55" s="198"/>
      <c r="EVZ55" s="198"/>
      <c r="EWA55" s="198"/>
      <c r="EWB55" s="198"/>
      <c r="EWC55" s="198"/>
      <c r="EWD55" s="198"/>
      <c r="EWE55" s="198"/>
      <c r="EWF55" s="198"/>
      <c r="EWG55" s="198"/>
      <c r="EWH55" s="198"/>
      <c r="EWI55" s="198"/>
      <c r="EWJ55" s="198"/>
      <c r="EWK55" s="198"/>
      <c r="EWL55" s="198"/>
      <c r="EWM55" s="198"/>
      <c r="EWN55" s="198"/>
      <c r="EWO55" s="198"/>
      <c r="EWP55" s="198"/>
      <c r="EWQ55" s="198"/>
      <c r="EWR55" s="198"/>
      <c r="EWS55" s="198"/>
      <c r="EWT55" s="198"/>
      <c r="EWU55" s="198"/>
      <c r="EWV55" s="198"/>
      <c r="EWW55" s="198"/>
      <c r="EWX55" s="198"/>
      <c r="EWY55" s="198"/>
      <c r="EWZ55" s="198"/>
      <c r="EXA55" s="198"/>
      <c r="EXB55" s="198"/>
      <c r="EXC55" s="198"/>
      <c r="EXD55" s="198"/>
      <c r="EXE55" s="198"/>
      <c r="EXF55" s="198"/>
      <c r="EXG55" s="198"/>
      <c r="EXH55" s="198"/>
      <c r="EXI55" s="198"/>
      <c r="EXJ55" s="198"/>
      <c r="EXK55" s="198"/>
      <c r="EXL55" s="198"/>
      <c r="EXM55" s="198"/>
      <c r="EXN55" s="198"/>
      <c r="EXO55" s="198"/>
      <c r="EXP55" s="198"/>
      <c r="EXQ55" s="198"/>
      <c r="EXR55" s="198"/>
      <c r="EXS55" s="198"/>
      <c r="EXT55" s="198"/>
      <c r="EXU55" s="198"/>
      <c r="EXV55" s="198"/>
      <c r="EXW55" s="198"/>
      <c r="EXX55" s="198"/>
      <c r="EXY55" s="198"/>
      <c r="EXZ55" s="198"/>
      <c r="EYA55" s="198"/>
      <c r="EYB55" s="198"/>
      <c r="EYC55" s="198"/>
      <c r="EYD55" s="198"/>
      <c r="EYE55" s="198"/>
      <c r="EYF55" s="198"/>
      <c r="EYG55" s="198"/>
      <c r="EYH55" s="198"/>
      <c r="EYI55" s="198"/>
      <c r="EYJ55" s="198"/>
      <c r="EYK55" s="198"/>
      <c r="EYL55" s="198"/>
      <c r="EYM55" s="198"/>
      <c r="EYN55" s="198"/>
      <c r="EYO55" s="198"/>
      <c r="EYP55" s="198"/>
      <c r="EYQ55" s="198"/>
      <c r="EYR55" s="198"/>
      <c r="EYS55" s="198"/>
      <c r="EYT55" s="198"/>
      <c r="EYU55" s="198"/>
      <c r="EYV55" s="198"/>
      <c r="EYW55" s="198"/>
      <c r="EYX55" s="198"/>
      <c r="EYY55" s="198"/>
      <c r="EYZ55" s="198"/>
      <c r="EZA55" s="198"/>
      <c r="EZB55" s="198"/>
      <c r="EZC55" s="198"/>
      <c r="EZD55" s="198"/>
      <c r="EZE55" s="198"/>
      <c r="EZF55" s="198"/>
      <c r="EZG55" s="198"/>
      <c r="EZH55" s="198"/>
      <c r="EZI55" s="198"/>
      <c r="EZJ55" s="198"/>
      <c r="EZK55" s="198"/>
      <c r="EZL55" s="198"/>
      <c r="EZM55" s="198"/>
      <c r="EZN55" s="198"/>
      <c r="EZO55" s="198"/>
      <c r="EZP55" s="198"/>
      <c r="EZQ55" s="198"/>
      <c r="EZR55" s="198"/>
      <c r="EZS55" s="198"/>
      <c r="EZT55" s="198"/>
      <c r="EZU55" s="198"/>
      <c r="EZV55" s="198"/>
      <c r="EZW55" s="198"/>
      <c r="EZX55" s="198"/>
      <c r="EZY55" s="198"/>
      <c r="EZZ55" s="198"/>
      <c r="FAA55" s="198"/>
      <c r="FAB55" s="198"/>
      <c r="FAC55" s="198"/>
      <c r="FAD55" s="198"/>
      <c r="FAE55" s="198"/>
      <c r="FAF55" s="198"/>
      <c r="FAG55" s="198"/>
      <c r="FAH55" s="198"/>
      <c r="FAI55" s="198"/>
      <c r="FAJ55" s="198"/>
      <c r="FAK55" s="198"/>
      <c r="FAL55" s="198"/>
      <c r="FAM55" s="198"/>
      <c r="FAN55" s="198"/>
      <c r="FAO55" s="198"/>
      <c r="FAP55" s="198"/>
      <c r="FAQ55" s="198"/>
      <c r="FAR55" s="198"/>
      <c r="FAS55" s="198"/>
      <c r="FAT55" s="198"/>
      <c r="FAU55" s="198"/>
      <c r="FAV55" s="198"/>
      <c r="FAW55" s="198"/>
      <c r="FAX55" s="198"/>
      <c r="FAY55" s="198"/>
      <c r="FAZ55" s="198"/>
      <c r="FBA55" s="198"/>
      <c r="FBB55" s="198"/>
      <c r="FBC55" s="198"/>
      <c r="FBD55" s="198"/>
      <c r="FBE55" s="198"/>
      <c r="FBF55" s="198"/>
      <c r="FBG55" s="198"/>
      <c r="FBH55" s="198"/>
      <c r="FBI55" s="198"/>
      <c r="FBJ55" s="198"/>
      <c r="FBK55" s="198"/>
      <c r="FBL55" s="198"/>
      <c r="FBM55" s="198"/>
      <c r="FBN55" s="198"/>
      <c r="FBO55" s="198"/>
      <c r="FBP55" s="198"/>
      <c r="FBQ55" s="198"/>
      <c r="FBR55" s="198"/>
      <c r="FBS55" s="198"/>
      <c r="FBT55" s="198"/>
      <c r="FBU55" s="198"/>
      <c r="FBV55" s="198"/>
      <c r="FBW55" s="198"/>
      <c r="FBX55" s="198"/>
      <c r="FBY55" s="198"/>
      <c r="FBZ55" s="198"/>
      <c r="FCA55" s="198"/>
      <c r="FCB55" s="198"/>
      <c r="FCC55" s="198"/>
      <c r="FCD55" s="198"/>
      <c r="FCE55" s="198"/>
      <c r="FCF55" s="198"/>
      <c r="FCG55" s="198"/>
      <c r="FCH55" s="198"/>
      <c r="FCI55" s="198"/>
      <c r="FCJ55" s="198"/>
      <c r="FCK55" s="198"/>
      <c r="FCL55" s="198"/>
      <c r="FCM55" s="198"/>
      <c r="FCN55" s="198"/>
      <c r="FCO55" s="198"/>
      <c r="FCP55" s="198"/>
      <c r="FCQ55" s="198"/>
      <c r="FCR55" s="198"/>
      <c r="FCS55" s="198"/>
      <c r="FCT55" s="198"/>
      <c r="FCU55" s="198"/>
      <c r="FCV55" s="198"/>
      <c r="FCW55" s="198"/>
      <c r="FCX55" s="198"/>
      <c r="FCY55" s="198"/>
      <c r="FCZ55" s="198"/>
      <c r="FDA55" s="198"/>
      <c r="FDB55" s="198"/>
      <c r="FDC55" s="198"/>
      <c r="FDD55" s="198"/>
      <c r="FDE55" s="198"/>
      <c r="FDF55" s="198"/>
      <c r="FDG55" s="198"/>
      <c r="FDH55" s="198"/>
      <c r="FDI55" s="198"/>
      <c r="FDJ55" s="198"/>
      <c r="FDK55" s="198"/>
      <c r="FDL55" s="198"/>
      <c r="FDM55" s="198"/>
      <c r="FDN55" s="198"/>
      <c r="FDO55" s="198"/>
      <c r="FDP55" s="198"/>
      <c r="FDQ55" s="198"/>
      <c r="FDR55" s="198"/>
      <c r="FDS55" s="198"/>
      <c r="FDT55" s="198"/>
      <c r="FDU55" s="198"/>
      <c r="FDV55" s="198"/>
      <c r="FDW55" s="198"/>
      <c r="FDX55" s="198"/>
      <c r="FDY55" s="198"/>
      <c r="FDZ55" s="198"/>
      <c r="FEA55" s="198"/>
      <c r="FEB55" s="198"/>
      <c r="FEC55" s="198"/>
      <c r="FED55" s="198"/>
      <c r="FEE55" s="198"/>
      <c r="FEF55" s="198"/>
      <c r="FEG55" s="198"/>
      <c r="FEH55" s="198"/>
      <c r="FEI55" s="198"/>
      <c r="FEJ55" s="198"/>
      <c r="FEK55" s="198"/>
      <c r="FEL55" s="198"/>
      <c r="FEM55" s="198"/>
      <c r="FEN55" s="198"/>
      <c r="FEO55" s="198"/>
      <c r="FEP55" s="198"/>
      <c r="FEQ55" s="198"/>
      <c r="FER55" s="198"/>
      <c r="FES55" s="198"/>
      <c r="FET55" s="198"/>
      <c r="FEU55" s="198"/>
      <c r="FEV55" s="198"/>
      <c r="FEW55" s="198"/>
      <c r="FEX55" s="198"/>
      <c r="FEY55" s="198"/>
      <c r="FEZ55" s="198"/>
      <c r="FFA55" s="198"/>
      <c r="FFB55" s="198"/>
      <c r="FFC55" s="198"/>
      <c r="FFD55" s="198"/>
      <c r="FFE55" s="198"/>
      <c r="FFF55" s="198"/>
      <c r="FFG55" s="198"/>
      <c r="FFH55" s="198"/>
      <c r="FFI55" s="198"/>
      <c r="FFJ55" s="198"/>
      <c r="FFK55" s="198"/>
      <c r="FFL55" s="198"/>
      <c r="FFM55" s="198"/>
      <c r="FFN55" s="198"/>
      <c r="FFO55" s="198"/>
      <c r="FFP55" s="198"/>
      <c r="FFQ55" s="198"/>
      <c r="FFR55" s="198"/>
      <c r="FFS55" s="198"/>
      <c r="FFT55" s="198"/>
      <c r="FFU55" s="198"/>
      <c r="FFV55" s="198"/>
      <c r="FFW55" s="198"/>
      <c r="FFX55" s="198"/>
      <c r="FFY55" s="198"/>
      <c r="FFZ55" s="198"/>
      <c r="FGA55" s="198"/>
      <c r="FGB55" s="198"/>
      <c r="FGC55" s="198"/>
      <c r="FGD55" s="198"/>
      <c r="FGE55" s="198"/>
      <c r="FGF55" s="198"/>
      <c r="FGG55" s="198"/>
      <c r="FGH55" s="198"/>
      <c r="FGI55" s="198"/>
      <c r="FGJ55" s="198"/>
      <c r="FGK55" s="198"/>
      <c r="FGL55" s="198"/>
      <c r="FGM55" s="198"/>
      <c r="FGN55" s="198"/>
      <c r="FGO55" s="198"/>
      <c r="FGP55" s="198"/>
      <c r="FGQ55" s="198"/>
      <c r="FGR55" s="198"/>
      <c r="FGS55" s="198"/>
      <c r="FGT55" s="198"/>
      <c r="FGU55" s="198"/>
      <c r="FGV55" s="198"/>
      <c r="FGW55" s="198"/>
      <c r="FGX55" s="198"/>
      <c r="FGY55" s="198"/>
      <c r="FGZ55" s="198"/>
      <c r="FHA55" s="198"/>
      <c r="FHB55" s="198"/>
      <c r="FHC55" s="198"/>
      <c r="FHD55" s="198"/>
      <c r="FHE55" s="198"/>
      <c r="FHF55" s="198"/>
      <c r="FHG55" s="198"/>
      <c r="FHH55" s="198"/>
      <c r="FHI55" s="198"/>
      <c r="FHJ55" s="198"/>
      <c r="FHK55" s="198"/>
      <c r="FHL55" s="198"/>
      <c r="FHM55" s="198"/>
      <c r="FHN55" s="198"/>
      <c r="FHO55" s="198"/>
      <c r="FHP55" s="198"/>
      <c r="FHQ55" s="198"/>
      <c r="FHR55" s="198"/>
      <c r="FHS55" s="198"/>
      <c r="FHT55" s="198"/>
      <c r="FHU55" s="198"/>
      <c r="FHV55" s="198"/>
      <c r="FHW55" s="198"/>
      <c r="FHX55" s="198"/>
      <c r="FHY55" s="198"/>
      <c r="FHZ55" s="198"/>
      <c r="FIA55" s="198"/>
      <c r="FIB55" s="198"/>
      <c r="FIC55" s="198"/>
      <c r="FID55" s="198"/>
      <c r="FIE55" s="198"/>
      <c r="FIF55" s="198"/>
      <c r="FIG55" s="198"/>
      <c r="FIH55" s="198"/>
      <c r="FII55" s="198"/>
      <c r="FIJ55" s="198"/>
      <c r="FIK55" s="198"/>
      <c r="FIL55" s="198"/>
      <c r="FIM55" s="198"/>
      <c r="FIN55" s="198"/>
      <c r="FIO55" s="198"/>
      <c r="FIP55" s="198"/>
      <c r="FIQ55" s="198"/>
      <c r="FIR55" s="198"/>
      <c r="FIS55" s="198"/>
      <c r="FIT55" s="198"/>
      <c r="FIU55" s="198"/>
      <c r="FIV55" s="198"/>
      <c r="FIW55" s="198"/>
      <c r="FIX55" s="198"/>
      <c r="FIY55" s="198"/>
      <c r="FIZ55" s="198"/>
      <c r="FJA55" s="198"/>
      <c r="FJB55" s="198"/>
      <c r="FJC55" s="198"/>
      <c r="FJD55" s="198"/>
      <c r="FJE55" s="198"/>
      <c r="FJF55" s="198"/>
      <c r="FJG55" s="198"/>
      <c r="FJH55" s="198"/>
      <c r="FJI55" s="198"/>
      <c r="FJJ55" s="198"/>
      <c r="FJK55" s="198"/>
      <c r="FJL55" s="198"/>
      <c r="FJM55" s="198"/>
      <c r="FJN55" s="198"/>
      <c r="FJO55" s="198"/>
      <c r="FJP55" s="198"/>
      <c r="FJQ55" s="198"/>
      <c r="FJR55" s="198"/>
      <c r="FJS55" s="198"/>
      <c r="FJT55" s="198"/>
      <c r="FJU55" s="198"/>
      <c r="FJV55" s="198"/>
      <c r="FJW55" s="198"/>
      <c r="FJX55" s="198"/>
      <c r="FJY55" s="198"/>
      <c r="FJZ55" s="198"/>
      <c r="FKA55" s="198"/>
      <c r="FKB55" s="198"/>
      <c r="FKC55" s="198"/>
      <c r="FKD55" s="198"/>
      <c r="FKE55" s="198"/>
      <c r="FKF55" s="198"/>
      <c r="FKG55" s="198"/>
      <c r="FKH55" s="198"/>
      <c r="FKI55" s="198"/>
      <c r="FKJ55" s="198"/>
      <c r="FKK55" s="198"/>
      <c r="FKL55" s="198"/>
      <c r="FKM55" s="198"/>
      <c r="FKN55" s="198"/>
      <c r="FKO55" s="198"/>
      <c r="FKP55" s="198"/>
      <c r="FKQ55" s="198"/>
      <c r="FKR55" s="198"/>
      <c r="FKS55" s="198"/>
      <c r="FKT55" s="198"/>
      <c r="FKU55" s="198"/>
      <c r="FKV55" s="198"/>
      <c r="FKW55" s="198"/>
      <c r="FKX55" s="198"/>
      <c r="FKY55" s="198"/>
      <c r="FKZ55" s="198"/>
      <c r="FLA55" s="198"/>
      <c r="FLB55" s="198"/>
      <c r="FLC55" s="198"/>
      <c r="FLD55" s="198"/>
      <c r="FLE55" s="198"/>
      <c r="FLF55" s="198"/>
      <c r="FLG55" s="198"/>
      <c r="FLH55" s="198"/>
      <c r="FLI55" s="198"/>
      <c r="FLJ55" s="198"/>
      <c r="FLK55" s="198"/>
      <c r="FLL55" s="198"/>
      <c r="FLM55" s="198"/>
      <c r="FLN55" s="198"/>
      <c r="FLO55" s="198"/>
      <c r="FLP55" s="198"/>
      <c r="FLQ55" s="198"/>
      <c r="FLR55" s="198"/>
      <c r="FLS55" s="198"/>
      <c r="FLT55" s="198"/>
      <c r="FLU55" s="198"/>
      <c r="FLV55" s="198"/>
      <c r="FLW55" s="198"/>
      <c r="FLX55" s="198"/>
      <c r="FLY55" s="198"/>
      <c r="FLZ55" s="198"/>
      <c r="FMA55" s="198"/>
      <c r="FMB55" s="198"/>
      <c r="FMC55" s="198"/>
      <c r="FMD55" s="198"/>
      <c r="FME55" s="198"/>
      <c r="FMF55" s="198"/>
      <c r="FMG55" s="198"/>
      <c r="FMH55" s="198"/>
      <c r="FMI55" s="198"/>
      <c r="FMJ55" s="198"/>
      <c r="FMK55" s="198"/>
      <c r="FML55" s="198"/>
      <c r="FMM55" s="198"/>
      <c r="FMN55" s="198"/>
      <c r="FMO55" s="198"/>
      <c r="FMP55" s="198"/>
      <c r="FMQ55" s="198"/>
      <c r="FMR55" s="198"/>
      <c r="FMS55" s="198"/>
      <c r="FMT55" s="198"/>
      <c r="FMU55" s="198"/>
      <c r="FMV55" s="198"/>
      <c r="FMW55" s="198"/>
      <c r="FMX55" s="198"/>
      <c r="FMY55" s="198"/>
      <c r="FMZ55" s="198"/>
      <c r="FNA55" s="198"/>
      <c r="FNB55" s="198"/>
      <c r="FNC55" s="198"/>
      <c r="FND55" s="198"/>
      <c r="FNE55" s="198"/>
      <c r="FNF55" s="198"/>
      <c r="FNG55" s="198"/>
      <c r="FNH55" s="198"/>
      <c r="FNI55" s="198"/>
      <c r="FNJ55" s="198"/>
      <c r="FNK55" s="198"/>
      <c r="FNL55" s="198"/>
      <c r="FNM55" s="198"/>
      <c r="FNN55" s="198"/>
      <c r="FNO55" s="198"/>
      <c r="FNP55" s="198"/>
      <c r="FNQ55" s="198"/>
      <c r="FNR55" s="198"/>
      <c r="FNS55" s="198"/>
      <c r="FNT55" s="198"/>
      <c r="FNU55" s="198"/>
      <c r="FNV55" s="198"/>
      <c r="FNW55" s="198"/>
      <c r="FNX55" s="198"/>
      <c r="FNY55" s="198"/>
      <c r="FNZ55" s="198"/>
      <c r="FOA55" s="198"/>
      <c r="FOB55" s="198"/>
      <c r="FOC55" s="198"/>
      <c r="FOD55" s="198"/>
      <c r="FOE55" s="198"/>
      <c r="FOF55" s="198"/>
      <c r="FOG55" s="198"/>
      <c r="FOH55" s="198"/>
      <c r="FOI55" s="198"/>
      <c r="FOJ55" s="198"/>
      <c r="FOK55" s="198"/>
      <c r="FOL55" s="198"/>
      <c r="FOM55" s="198"/>
      <c r="FON55" s="198"/>
      <c r="FOO55" s="198"/>
      <c r="FOP55" s="198"/>
      <c r="FOQ55" s="198"/>
      <c r="FOR55" s="198"/>
      <c r="FOS55" s="198"/>
      <c r="FOT55" s="198"/>
      <c r="FOU55" s="198"/>
      <c r="FOV55" s="198"/>
      <c r="FOW55" s="198"/>
      <c r="FOX55" s="198"/>
      <c r="FOY55" s="198"/>
      <c r="FOZ55" s="198"/>
      <c r="FPA55" s="198"/>
      <c r="FPB55" s="198"/>
      <c r="FPC55" s="198"/>
      <c r="FPD55" s="198"/>
      <c r="FPE55" s="198"/>
      <c r="FPF55" s="198"/>
      <c r="FPG55" s="198"/>
      <c r="FPH55" s="198"/>
      <c r="FPI55" s="198"/>
      <c r="FPJ55" s="198"/>
      <c r="FPK55" s="198"/>
      <c r="FPL55" s="198"/>
      <c r="FPM55" s="198"/>
      <c r="FPN55" s="198"/>
      <c r="FPO55" s="198"/>
      <c r="FPP55" s="198"/>
      <c r="FPQ55" s="198"/>
      <c r="FPR55" s="198"/>
      <c r="FPS55" s="198"/>
      <c r="FPT55" s="198"/>
      <c r="FPU55" s="198"/>
      <c r="FPV55" s="198"/>
      <c r="FPW55" s="198"/>
      <c r="FPX55" s="198"/>
      <c r="FPY55" s="198"/>
      <c r="FPZ55" s="198"/>
      <c r="FQA55" s="198"/>
      <c r="FQB55" s="198"/>
      <c r="FQC55" s="198"/>
      <c r="FQD55" s="198"/>
      <c r="FQE55" s="198"/>
      <c r="FQF55" s="198"/>
      <c r="FQG55" s="198"/>
      <c r="FQH55" s="198"/>
      <c r="FQI55" s="198"/>
      <c r="FQJ55" s="198"/>
      <c r="FQK55" s="198"/>
      <c r="FQL55" s="198"/>
      <c r="FQM55" s="198"/>
      <c r="FQN55" s="198"/>
      <c r="FQO55" s="198"/>
      <c r="FQP55" s="198"/>
      <c r="FQQ55" s="198"/>
      <c r="FQR55" s="198"/>
      <c r="FQS55" s="198"/>
      <c r="FQT55" s="198"/>
      <c r="FQU55" s="198"/>
      <c r="FQV55" s="198"/>
      <c r="FQW55" s="198"/>
      <c r="FQX55" s="198"/>
      <c r="FQY55" s="198"/>
      <c r="FQZ55" s="198"/>
      <c r="FRA55" s="198"/>
      <c r="FRB55" s="198"/>
      <c r="FRC55" s="198"/>
      <c r="FRD55" s="198"/>
      <c r="FRE55" s="198"/>
      <c r="FRF55" s="198"/>
      <c r="FRG55" s="198"/>
      <c r="FRH55" s="198"/>
      <c r="FRI55" s="198"/>
      <c r="FRJ55" s="198"/>
      <c r="FRK55" s="198"/>
      <c r="FRL55" s="198"/>
      <c r="FRM55" s="198"/>
      <c r="FRN55" s="198"/>
      <c r="FRO55" s="198"/>
      <c r="FRP55" s="198"/>
      <c r="FRQ55" s="198"/>
      <c r="FRR55" s="198"/>
      <c r="FRS55" s="198"/>
      <c r="FRT55" s="198"/>
      <c r="FRU55" s="198"/>
      <c r="FRV55" s="198"/>
      <c r="FRW55" s="198"/>
      <c r="FRX55" s="198"/>
      <c r="FRY55" s="198"/>
      <c r="FRZ55" s="198"/>
      <c r="FSA55" s="198"/>
      <c r="FSB55" s="198"/>
      <c r="FSC55" s="198"/>
      <c r="FSD55" s="198"/>
      <c r="FSE55" s="198"/>
      <c r="FSF55" s="198"/>
      <c r="FSG55" s="198"/>
      <c r="FSH55" s="198"/>
      <c r="FSI55" s="198"/>
      <c r="FSJ55" s="198"/>
      <c r="FSK55" s="198"/>
      <c r="FSL55" s="198"/>
      <c r="FSM55" s="198"/>
      <c r="FSN55" s="198"/>
      <c r="FSO55" s="198"/>
      <c r="FSP55" s="198"/>
      <c r="FSQ55" s="198"/>
      <c r="FSR55" s="198"/>
      <c r="FSS55" s="198"/>
      <c r="FST55" s="198"/>
      <c r="FSU55" s="198"/>
      <c r="FSV55" s="198"/>
      <c r="FSW55" s="198"/>
      <c r="FSX55" s="198"/>
      <c r="FSY55" s="198"/>
      <c r="FSZ55" s="198"/>
      <c r="FTA55" s="198"/>
      <c r="FTB55" s="198"/>
      <c r="FTC55" s="198"/>
      <c r="FTD55" s="198"/>
      <c r="FTE55" s="198"/>
      <c r="FTF55" s="198"/>
      <c r="FTG55" s="198"/>
      <c r="FTH55" s="198"/>
      <c r="FTI55" s="198"/>
      <c r="FTJ55" s="198"/>
      <c r="FTK55" s="198"/>
      <c r="FTL55" s="198"/>
      <c r="FTM55" s="198"/>
      <c r="FTN55" s="198"/>
      <c r="FTO55" s="198"/>
      <c r="FTP55" s="198"/>
      <c r="FTQ55" s="198"/>
      <c r="FTR55" s="198"/>
      <c r="FTS55" s="198"/>
      <c r="FTT55" s="198"/>
      <c r="FTU55" s="198"/>
      <c r="FTV55" s="198"/>
      <c r="FTW55" s="198"/>
      <c r="FTX55" s="198"/>
      <c r="FTY55" s="198"/>
      <c r="FTZ55" s="198"/>
      <c r="FUA55" s="198"/>
      <c r="FUB55" s="198"/>
      <c r="FUC55" s="198"/>
      <c r="FUD55" s="198"/>
      <c r="FUE55" s="198"/>
      <c r="FUF55" s="198"/>
      <c r="FUG55" s="198"/>
      <c r="FUH55" s="198"/>
      <c r="FUI55" s="198"/>
      <c r="FUJ55" s="198"/>
      <c r="FUK55" s="198"/>
      <c r="FUL55" s="198"/>
      <c r="FUM55" s="198"/>
      <c r="FUN55" s="198"/>
      <c r="FUO55" s="198"/>
      <c r="FUP55" s="198"/>
      <c r="FUQ55" s="198"/>
      <c r="FUR55" s="198"/>
      <c r="FUS55" s="198"/>
      <c r="FUT55" s="198"/>
      <c r="FUU55" s="198"/>
      <c r="FUV55" s="198"/>
      <c r="FUW55" s="198"/>
      <c r="FUX55" s="198"/>
      <c r="FUY55" s="198"/>
      <c r="FUZ55" s="198"/>
      <c r="FVA55" s="198"/>
      <c r="FVB55" s="198"/>
      <c r="FVC55" s="198"/>
      <c r="FVD55" s="198"/>
      <c r="FVE55" s="198"/>
      <c r="FVF55" s="198"/>
      <c r="FVG55" s="198"/>
      <c r="FVH55" s="198"/>
      <c r="FVI55" s="198"/>
      <c r="FVJ55" s="198"/>
      <c r="FVK55" s="198"/>
      <c r="FVL55" s="198"/>
      <c r="FVM55" s="198"/>
      <c r="FVN55" s="198"/>
      <c r="FVO55" s="198"/>
      <c r="FVP55" s="198"/>
      <c r="FVQ55" s="198"/>
      <c r="FVR55" s="198"/>
      <c r="FVS55" s="198"/>
      <c r="FVT55" s="198"/>
      <c r="FVU55" s="198"/>
      <c r="FVV55" s="198"/>
      <c r="FVW55" s="198"/>
      <c r="FVX55" s="198"/>
      <c r="FVY55" s="198"/>
      <c r="FVZ55" s="198"/>
      <c r="FWA55" s="198"/>
      <c r="FWB55" s="198"/>
      <c r="FWC55" s="198"/>
      <c r="FWD55" s="198"/>
      <c r="FWE55" s="198"/>
      <c r="FWF55" s="198"/>
      <c r="FWG55" s="198"/>
      <c r="FWH55" s="198"/>
      <c r="FWI55" s="198"/>
      <c r="FWJ55" s="198"/>
      <c r="FWK55" s="198"/>
      <c r="FWL55" s="198"/>
      <c r="FWM55" s="198"/>
      <c r="FWN55" s="198"/>
      <c r="FWO55" s="198"/>
      <c r="FWP55" s="198"/>
      <c r="FWQ55" s="198"/>
      <c r="FWR55" s="198"/>
      <c r="FWS55" s="198"/>
      <c r="FWT55" s="198"/>
      <c r="FWU55" s="198"/>
      <c r="FWV55" s="198"/>
      <c r="FWW55" s="198"/>
      <c r="FWX55" s="198"/>
      <c r="FWY55" s="198"/>
      <c r="FWZ55" s="198"/>
      <c r="FXA55" s="198"/>
      <c r="FXB55" s="198"/>
      <c r="FXC55" s="198"/>
      <c r="FXD55" s="198"/>
      <c r="FXE55" s="198"/>
      <c r="FXF55" s="198"/>
      <c r="FXG55" s="198"/>
      <c r="FXH55" s="198"/>
      <c r="FXI55" s="198"/>
      <c r="FXJ55" s="198"/>
      <c r="FXK55" s="198"/>
      <c r="FXL55" s="198"/>
      <c r="FXM55" s="198"/>
      <c r="FXN55" s="198"/>
      <c r="FXO55" s="198"/>
      <c r="FXP55" s="198"/>
      <c r="FXQ55" s="198"/>
      <c r="FXR55" s="198"/>
      <c r="FXS55" s="198"/>
      <c r="FXT55" s="198"/>
      <c r="FXU55" s="198"/>
      <c r="FXV55" s="198"/>
      <c r="FXW55" s="198"/>
      <c r="FXX55" s="198"/>
      <c r="FXY55" s="198"/>
      <c r="FXZ55" s="198"/>
      <c r="FYA55" s="198"/>
      <c r="FYB55" s="198"/>
      <c r="FYC55" s="198"/>
      <c r="FYD55" s="198"/>
      <c r="FYE55" s="198"/>
      <c r="FYF55" s="198"/>
      <c r="FYG55" s="198"/>
      <c r="FYH55" s="198"/>
      <c r="FYI55" s="198"/>
      <c r="FYJ55" s="198"/>
      <c r="FYK55" s="198"/>
      <c r="FYL55" s="198"/>
      <c r="FYM55" s="198"/>
      <c r="FYN55" s="198"/>
      <c r="FYO55" s="198"/>
      <c r="FYP55" s="198"/>
      <c r="FYQ55" s="198"/>
      <c r="FYR55" s="198"/>
      <c r="FYS55" s="198"/>
      <c r="FYT55" s="198"/>
      <c r="FYU55" s="198"/>
      <c r="FYV55" s="198"/>
      <c r="FYW55" s="198"/>
      <c r="FYX55" s="198"/>
      <c r="FYY55" s="198"/>
      <c r="FYZ55" s="198"/>
      <c r="FZA55" s="198"/>
      <c r="FZB55" s="198"/>
      <c r="FZC55" s="198"/>
      <c r="FZD55" s="198"/>
      <c r="FZE55" s="198"/>
      <c r="FZF55" s="198"/>
      <c r="FZG55" s="198"/>
      <c r="FZH55" s="198"/>
      <c r="FZI55" s="198"/>
      <c r="FZJ55" s="198"/>
      <c r="FZK55" s="198"/>
      <c r="FZL55" s="198"/>
      <c r="FZM55" s="198"/>
      <c r="FZN55" s="198"/>
      <c r="FZO55" s="198"/>
      <c r="FZP55" s="198"/>
      <c r="FZQ55" s="198"/>
      <c r="FZR55" s="198"/>
      <c r="FZS55" s="198"/>
      <c r="FZT55" s="198"/>
      <c r="FZU55" s="198"/>
      <c r="FZV55" s="198"/>
      <c r="FZW55" s="198"/>
      <c r="FZX55" s="198"/>
      <c r="FZY55" s="198"/>
      <c r="FZZ55" s="198"/>
      <c r="GAA55" s="198"/>
      <c r="GAB55" s="198"/>
      <c r="GAC55" s="198"/>
      <c r="GAD55" s="198"/>
      <c r="GAE55" s="198"/>
      <c r="GAF55" s="198"/>
      <c r="GAG55" s="198"/>
      <c r="GAH55" s="198"/>
      <c r="GAI55" s="198"/>
      <c r="GAJ55" s="198"/>
      <c r="GAK55" s="198"/>
      <c r="GAL55" s="198"/>
      <c r="GAM55" s="198"/>
      <c r="GAN55" s="198"/>
      <c r="GAO55" s="198"/>
      <c r="GAP55" s="198"/>
      <c r="GAQ55" s="198"/>
      <c r="GAR55" s="198"/>
      <c r="GAS55" s="198"/>
      <c r="GAT55" s="198"/>
      <c r="GAU55" s="198"/>
      <c r="GAV55" s="198"/>
      <c r="GAW55" s="198"/>
      <c r="GAX55" s="198"/>
      <c r="GAY55" s="198"/>
      <c r="GAZ55" s="198"/>
      <c r="GBA55" s="198"/>
      <c r="GBB55" s="198"/>
      <c r="GBC55" s="198"/>
      <c r="GBD55" s="198"/>
      <c r="GBE55" s="198"/>
      <c r="GBF55" s="198"/>
      <c r="GBG55" s="198"/>
      <c r="GBH55" s="198"/>
      <c r="GBI55" s="198"/>
      <c r="GBJ55" s="198"/>
      <c r="GBK55" s="198"/>
      <c r="GBL55" s="198"/>
      <c r="GBM55" s="198"/>
      <c r="GBN55" s="198"/>
      <c r="GBO55" s="198"/>
      <c r="GBP55" s="198"/>
      <c r="GBQ55" s="198"/>
      <c r="GBR55" s="198"/>
      <c r="GBS55" s="198"/>
      <c r="GBT55" s="198"/>
      <c r="GBU55" s="198"/>
      <c r="GBV55" s="198"/>
      <c r="GBW55" s="198"/>
      <c r="GBX55" s="198"/>
      <c r="GBY55" s="198"/>
      <c r="GBZ55" s="198"/>
      <c r="GCA55" s="198"/>
      <c r="GCB55" s="198"/>
      <c r="GCC55" s="198"/>
      <c r="GCD55" s="198"/>
      <c r="GCE55" s="198"/>
      <c r="GCF55" s="198"/>
      <c r="GCG55" s="198"/>
      <c r="GCH55" s="198"/>
      <c r="GCI55" s="198"/>
      <c r="GCJ55" s="198"/>
      <c r="GCK55" s="198"/>
      <c r="GCL55" s="198"/>
      <c r="GCM55" s="198"/>
      <c r="GCN55" s="198"/>
      <c r="GCO55" s="198"/>
      <c r="GCP55" s="198"/>
      <c r="GCQ55" s="198"/>
      <c r="GCR55" s="198"/>
      <c r="GCS55" s="198"/>
      <c r="GCT55" s="198"/>
      <c r="GCU55" s="198"/>
      <c r="GCV55" s="198"/>
      <c r="GCW55" s="198"/>
      <c r="GCX55" s="198"/>
      <c r="GCY55" s="198"/>
      <c r="GCZ55" s="198"/>
      <c r="GDA55" s="198"/>
      <c r="GDB55" s="198"/>
      <c r="GDC55" s="198"/>
      <c r="GDD55" s="198"/>
      <c r="GDE55" s="198"/>
      <c r="GDF55" s="198"/>
      <c r="GDG55" s="198"/>
      <c r="GDH55" s="198"/>
      <c r="GDI55" s="198"/>
      <c r="GDJ55" s="198"/>
      <c r="GDK55" s="198"/>
      <c r="GDL55" s="198"/>
      <c r="GDM55" s="198"/>
      <c r="GDN55" s="198"/>
      <c r="GDO55" s="198"/>
      <c r="GDP55" s="198"/>
      <c r="GDQ55" s="198"/>
      <c r="GDR55" s="198"/>
      <c r="GDS55" s="198"/>
      <c r="GDT55" s="198"/>
      <c r="GDU55" s="198"/>
      <c r="GDV55" s="198"/>
      <c r="GDW55" s="198"/>
      <c r="GDX55" s="198"/>
      <c r="GDY55" s="198"/>
      <c r="GDZ55" s="198"/>
      <c r="GEA55" s="198"/>
      <c r="GEB55" s="198"/>
      <c r="GEC55" s="198"/>
      <c r="GED55" s="198"/>
      <c r="GEE55" s="198"/>
      <c r="GEF55" s="198"/>
      <c r="GEG55" s="198"/>
      <c r="GEH55" s="198"/>
      <c r="GEI55" s="198"/>
      <c r="GEJ55" s="198"/>
      <c r="GEK55" s="198"/>
      <c r="GEL55" s="198"/>
      <c r="GEM55" s="198"/>
      <c r="GEN55" s="198"/>
      <c r="GEO55" s="198"/>
      <c r="GEP55" s="198"/>
      <c r="GEQ55" s="198"/>
      <c r="GER55" s="198"/>
      <c r="GES55" s="198"/>
      <c r="GET55" s="198"/>
      <c r="GEU55" s="198"/>
      <c r="GEV55" s="198"/>
      <c r="GEW55" s="198"/>
      <c r="GEX55" s="198"/>
      <c r="GEY55" s="198"/>
      <c r="GEZ55" s="198"/>
      <c r="GFA55" s="198"/>
      <c r="GFB55" s="198"/>
      <c r="GFC55" s="198"/>
      <c r="GFD55" s="198"/>
      <c r="GFE55" s="198"/>
      <c r="GFF55" s="198"/>
      <c r="GFG55" s="198"/>
      <c r="GFH55" s="198"/>
      <c r="GFI55" s="198"/>
      <c r="GFJ55" s="198"/>
      <c r="GFK55" s="198"/>
      <c r="GFL55" s="198"/>
      <c r="GFM55" s="198"/>
      <c r="GFN55" s="198"/>
      <c r="GFO55" s="198"/>
      <c r="GFP55" s="198"/>
      <c r="GFQ55" s="198"/>
      <c r="GFR55" s="198"/>
      <c r="GFS55" s="198"/>
      <c r="GFT55" s="198"/>
      <c r="GFU55" s="198"/>
      <c r="GFV55" s="198"/>
      <c r="GFW55" s="198"/>
      <c r="GFX55" s="198"/>
      <c r="GFY55" s="198"/>
      <c r="GFZ55" s="198"/>
      <c r="GGA55" s="198"/>
      <c r="GGB55" s="198"/>
      <c r="GGC55" s="198"/>
      <c r="GGD55" s="198"/>
      <c r="GGE55" s="198"/>
      <c r="GGF55" s="198"/>
      <c r="GGG55" s="198"/>
      <c r="GGH55" s="198"/>
      <c r="GGI55" s="198"/>
      <c r="GGJ55" s="198"/>
      <c r="GGK55" s="198"/>
      <c r="GGL55" s="198"/>
      <c r="GGM55" s="198"/>
      <c r="GGN55" s="198"/>
      <c r="GGO55" s="198"/>
      <c r="GGP55" s="198"/>
      <c r="GGQ55" s="198"/>
      <c r="GGR55" s="198"/>
      <c r="GGS55" s="198"/>
      <c r="GGT55" s="198"/>
      <c r="GGU55" s="198"/>
      <c r="GGV55" s="198"/>
      <c r="GGW55" s="198"/>
      <c r="GGX55" s="198"/>
      <c r="GGY55" s="198"/>
      <c r="GGZ55" s="198"/>
      <c r="GHA55" s="198"/>
      <c r="GHB55" s="198"/>
      <c r="GHC55" s="198"/>
      <c r="GHD55" s="198"/>
      <c r="GHE55" s="198"/>
      <c r="GHF55" s="198"/>
      <c r="GHG55" s="198"/>
      <c r="GHH55" s="198"/>
      <c r="GHI55" s="198"/>
      <c r="GHJ55" s="198"/>
      <c r="GHK55" s="198"/>
      <c r="GHL55" s="198"/>
      <c r="GHM55" s="198"/>
      <c r="GHN55" s="198"/>
      <c r="GHO55" s="198"/>
      <c r="GHP55" s="198"/>
      <c r="GHQ55" s="198"/>
      <c r="GHR55" s="198"/>
      <c r="GHS55" s="198"/>
      <c r="GHT55" s="198"/>
      <c r="GHU55" s="198"/>
      <c r="GHV55" s="198"/>
      <c r="GHW55" s="198"/>
      <c r="GHX55" s="198"/>
      <c r="GHY55" s="198"/>
      <c r="GHZ55" s="198"/>
      <c r="GIA55" s="198"/>
      <c r="GIB55" s="198"/>
      <c r="GIC55" s="198"/>
      <c r="GID55" s="198"/>
      <c r="GIE55" s="198"/>
      <c r="GIF55" s="198"/>
      <c r="GIG55" s="198"/>
      <c r="GIH55" s="198"/>
      <c r="GII55" s="198"/>
      <c r="GIJ55" s="198"/>
      <c r="GIK55" s="198"/>
      <c r="GIL55" s="198"/>
      <c r="GIM55" s="198"/>
      <c r="GIN55" s="198"/>
      <c r="GIO55" s="198"/>
      <c r="GIP55" s="198"/>
      <c r="GIQ55" s="198"/>
      <c r="GIR55" s="198"/>
      <c r="GIS55" s="198"/>
      <c r="GIT55" s="198"/>
      <c r="GIU55" s="198"/>
      <c r="GIV55" s="198"/>
      <c r="GIW55" s="198"/>
      <c r="GIX55" s="198"/>
      <c r="GIY55" s="198"/>
      <c r="GIZ55" s="198"/>
      <c r="GJA55" s="198"/>
      <c r="GJB55" s="198"/>
      <c r="GJC55" s="198"/>
      <c r="GJD55" s="198"/>
      <c r="GJE55" s="198"/>
      <c r="GJF55" s="198"/>
      <c r="GJG55" s="198"/>
      <c r="GJH55" s="198"/>
      <c r="GJI55" s="198"/>
      <c r="GJJ55" s="198"/>
      <c r="GJK55" s="198"/>
      <c r="GJL55" s="198"/>
      <c r="GJM55" s="198"/>
      <c r="GJN55" s="198"/>
      <c r="GJO55" s="198"/>
      <c r="GJP55" s="198"/>
      <c r="GJQ55" s="198"/>
      <c r="GJR55" s="198"/>
      <c r="GJS55" s="198"/>
      <c r="GJT55" s="198"/>
      <c r="GJU55" s="198"/>
      <c r="GJV55" s="198"/>
      <c r="GJW55" s="198"/>
      <c r="GJX55" s="198"/>
      <c r="GJY55" s="198"/>
      <c r="GJZ55" s="198"/>
      <c r="GKA55" s="198"/>
      <c r="GKB55" s="198"/>
      <c r="GKC55" s="198"/>
      <c r="GKD55" s="198"/>
      <c r="GKE55" s="198"/>
      <c r="GKF55" s="198"/>
      <c r="GKG55" s="198"/>
      <c r="GKH55" s="198"/>
      <c r="GKI55" s="198"/>
      <c r="GKJ55" s="198"/>
      <c r="GKK55" s="198"/>
      <c r="GKL55" s="198"/>
      <c r="GKM55" s="198"/>
      <c r="GKN55" s="198"/>
      <c r="GKO55" s="198"/>
      <c r="GKP55" s="198"/>
      <c r="GKQ55" s="198"/>
      <c r="GKR55" s="198"/>
      <c r="GKS55" s="198"/>
      <c r="GKT55" s="198"/>
      <c r="GKU55" s="198"/>
      <c r="GKV55" s="198"/>
      <c r="GKW55" s="198"/>
      <c r="GKX55" s="198"/>
      <c r="GKY55" s="198"/>
      <c r="GKZ55" s="198"/>
      <c r="GLA55" s="198"/>
      <c r="GLB55" s="198"/>
      <c r="GLC55" s="198"/>
      <c r="GLD55" s="198"/>
      <c r="GLE55" s="198"/>
      <c r="GLF55" s="198"/>
      <c r="GLG55" s="198"/>
      <c r="GLH55" s="198"/>
      <c r="GLI55" s="198"/>
      <c r="GLJ55" s="198"/>
      <c r="GLK55" s="198"/>
      <c r="GLL55" s="198"/>
      <c r="GLM55" s="198"/>
      <c r="GLN55" s="198"/>
      <c r="GLO55" s="198"/>
      <c r="GLP55" s="198"/>
      <c r="GLQ55" s="198"/>
      <c r="GLR55" s="198"/>
      <c r="GLS55" s="198"/>
      <c r="GLT55" s="198"/>
      <c r="GLU55" s="198"/>
      <c r="GLV55" s="198"/>
      <c r="GLW55" s="198"/>
      <c r="GLX55" s="198"/>
      <c r="GLY55" s="198"/>
      <c r="GLZ55" s="198"/>
      <c r="GMA55" s="198"/>
      <c r="GMB55" s="198"/>
      <c r="GMC55" s="198"/>
      <c r="GMD55" s="198"/>
      <c r="GME55" s="198"/>
      <c r="GMF55" s="198"/>
      <c r="GMG55" s="198"/>
      <c r="GMH55" s="198"/>
      <c r="GMI55" s="198"/>
      <c r="GMJ55" s="198"/>
      <c r="GMK55" s="198"/>
      <c r="GML55" s="198"/>
      <c r="GMM55" s="198"/>
      <c r="GMN55" s="198"/>
      <c r="GMO55" s="198"/>
      <c r="GMP55" s="198"/>
      <c r="GMQ55" s="198"/>
      <c r="GMR55" s="198"/>
      <c r="GMS55" s="198"/>
      <c r="GMT55" s="198"/>
      <c r="GMU55" s="198"/>
      <c r="GMV55" s="198"/>
      <c r="GMW55" s="198"/>
      <c r="GMX55" s="198"/>
      <c r="GMY55" s="198"/>
      <c r="GMZ55" s="198"/>
      <c r="GNA55" s="198"/>
      <c r="GNB55" s="198"/>
      <c r="GNC55" s="198"/>
      <c r="GND55" s="198"/>
      <c r="GNE55" s="198"/>
      <c r="GNF55" s="198"/>
      <c r="GNG55" s="198"/>
      <c r="GNH55" s="198"/>
      <c r="GNI55" s="198"/>
      <c r="GNJ55" s="198"/>
      <c r="GNK55" s="198"/>
      <c r="GNL55" s="198"/>
      <c r="GNM55" s="198"/>
      <c r="GNN55" s="198"/>
      <c r="GNO55" s="198"/>
      <c r="GNP55" s="198"/>
      <c r="GNQ55" s="198"/>
      <c r="GNR55" s="198"/>
      <c r="GNS55" s="198"/>
      <c r="GNT55" s="198"/>
      <c r="GNU55" s="198"/>
      <c r="GNV55" s="198"/>
      <c r="GNW55" s="198"/>
      <c r="GNX55" s="198"/>
      <c r="GNY55" s="198"/>
      <c r="GNZ55" s="198"/>
      <c r="GOA55" s="198"/>
      <c r="GOB55" s="198"/>
      <c r="GOC55" s="198"/>
      <c r="GOD55" s="198"/>
      <c r="GOE55" s="198"/>
      <c r="GOF55" s="198"/>
      <c r="GOG55" s="198"/>
      <c r="GOH55" s="198"/>
      <c r="GOI55" s="198"/>
      <c r="GOJ55" s="198"/>
      <c r="GOK55" s="198"/>
      <c r="GOL55" s="198"/>
      <c r="GOM55" s="198"/>
      <c r="GON55" s="198"/>
      <c r="GOO55" s="198"/>
      <c r="GOP55" s="198"/>
      <c r="GOQ55" s="198"/>
      <c r="GOR55" s="198"/>
      <c r="GOS55" s="198"/>
      <c r="GOT55" s="198"/>
      <c r="GOU55" s="198"/>
      <c r="GOV55" s="198"/>
      <c r="GOW55" s="198"/>
      <c r="GOX55" s="198"/>
      <c r="GOY55" s="198"/>
      <c r="GOZ55" s="198"/>
      <c r="GPA55" s="198"/>
      <c r="GPB55" s="198"/>
      <c r="GPC55" s="198"/>
      <c r="GPD55" s="198"/>
      <c r="GPE55" s="198"/>
      <c r="GPF55" s="198"/>
      <c r="GPG55" s="198"/>
      <c r="GPH55" s="198"/>
      <c r="GPI55" s="198"/>
      <c r="GPJ55" s="198"/>
      <c r="GPK55" s="198"/>
      <c r="GPL55" s="198"/>
      <c r="GPM55" s="198"/>
      <c r="GPN55" s="198"/>
      <c r="GPO55" s="198"/>
      <c r="GPP55" s="198"/>
      <c r="GPQ55" s="198"/>
      <c r="GPR55" s="198"/>
      <c r="GPS55" s="198"/>
      <c r="GPT55" s="198"/>
      <c r="GPU55" s="198"/>
      <c r="GPV55" s="198"/>
      <c r="GPW55" s="198"/>
      <c r="GPX55" s="198"/>
      <c r="GPY55" s="198"/>
      <c r="GPZ55" s="198"/>
      <c r="GQA55" s="198"/>
      <c r="GQB55" s="198"/>
      <c r="GQC55" s="198"/>
      <c r="GQD55" s="198"/>
      <c r="GQE55" s="198"/>
      <c r="GQF55" s="198"/>
      <c r="GQG55" s="198"/>
      <c r="GQH55" s="198"/>
      <c r="GQI55" s="198"/>
      <c r="GQJ55" s="198"/>
      <c r="GQK55" s="198"/>
      <c r="GQL55" s="198"/>
      <c r="GQM55" s="198"/>
      <c r="GQN55" s="198"/>
      <c r="GQO55" s="198"/>
      <c r="GQP55" s="198"/>
      <c r="GQQ55" s="198"/>
      <c r="GQR55" s="198"/>
      <c r="GQS55" s="198"/>
      <c r="GQT55" s="198"/>
      <c r="GQU55" s="198"/>
      <c r="GQV55" s="198"/>
      <c r="GQW55" s="198"/>
      <c r="GQX55" s="198"/>
      <c r="GQY55" s="198"/>
      <c r="GQZ55" s="198"/>
      <c r="GRA55" s="198"/>
      <c r="GRB55" s="198"/>
      <c r="GRC55" s="198"/>
      <c r="GRD55" s="198"/>
      <c r="GRE55" s="198"/>
      <c r="GRF55" s="198"/>
      <c r="GRG55" s="198"/>
      <c r="GRH55" s="198"/>
      <c r="GRI55" s="198"/>
      <c r="GRJ55" s="198"/>
      <c r="GRK55" s="198"/>
      <c r="GRL55" s="198"/>
      <c r="GRM55" s="198"/>
      <c r="GRN55" s="198"/>
      <c r="GRO55" s="198"/>
      <c r="GRP55" s="198"/>
      <c r="GRQ55" s="198"/>
      <c r="GRR55" s="198"/>
      <c r="GRS55" s="198"/>
      <c r="GRT55" s="198"/>
      <c r="GRU55" s="198"/>
      <c r="GRV55" s="198"/>
      <c r="GRW55" s="198"/>
      <c r="GRX55" s="198"/>
      <c r="GRY55" s="198"/>
      <c r="GRZ55" s="198"/>
      <c r="GSA55" s="198"/>
      <c r="GSB55" s="198"/>
      <c r="GSC55" s="198"/>
      <c r="GSD55" s="198"/>
      <c r="GSE55" s="198"/>
      <c r="GSF55" s="198"/>
      <c r="GSG55" s="198"/>
      <c r="GSH55" s="198"/>
      <c r="GSI55" s="198"/>
      <c r="GSJ55" s="198"/>
      <c r="GSK55" s="198"/>
      <c r="GSL55" s="198"/>
      <c r="GSM55" s="198"/>
      <c r="GSN55" s="198"/>
      <c r="GSO55" s="198"/>
      <c r="GSP55" s="198"/>
      <c r="GSQ55" s="198"/>
      <c r="GSR55" s="198"/>
      <c r="GSS55" s="198"/>
      <c r="GST55" s="198"/>
      <c r="GSU55" s="198"/>
      <c r="GSV55" s="198"/>
      <c r="GSW55" s="198"/>
      <c r="GSX55" s="198"/>
      <c r="GSY55" s="198"/>
      <c r="GSZ55" s="198"/>
      <c r="GTA55" s="198"/>
      <c r="GTB55" s="198"/>
      <c r="GTC55" s="198"/>
      <c r="GTD55" s="198"/>
      <c r="GTE55" s="198"/>
      <c r="GTF55" s="198"/>
      <c r="GTG55" s="198"/>
      <c r="GTH55" s="198"/>
      <c r="GTI55" s="198"/>
      <c r="GTJ55" s="198"/>
      <c r="GTK55" s="198"/>
      <c r="GTL55" s="198"/>
      <c r="GTM55" s="198"/>
      <c r="GTN55" s="198"/>
      <c r="GTO55" s="198"/>
      <c r="GTP55" s="198"/>
      <c r="GTQ55" s="198"/>
      <c r="GTR55" s="198"/>
      <c r="GTS55" s="198"/>
      <c r="GTT55" s="198"/>
      <c r="GTU55" s="198"/>
      <c r="GTV55" s="198"/>
      <c r="GTW55" s="198"/>
      <c r="GTX55" s="198"/>
      <c r="GTY55" s="198"/>
      <c r="GTZ55" s="198"/>
      <c r="GUA55" s="198"/>
      <c r="GUB55" s="198"/>
      <c r="GUC55" s="198"/>
      <c r="GUD55" s="198"/>
      <c r="GUE55" s="198"/>
      <c r="GUF55" s="198"/>
      <c r="GUG55" s="198"/>
      <c r="GUH55" s="198"/>
      <c r="GUI55" s="198"/>
      <c r="GUJ55" s="198"/>
      <c r="GUK55" s="198"/>
      <c r="GUL55" s="198"/>
      <c r="GUM55" s="198"/>
      <c r="GUN55" s="198"/>
      <c r="GUO55" s="198"/>
      <c r="GUP55" s="198"/>
      <c r="GUQ55" s="198"/>
      <c r="GUR55" s="198"/>
      <c r="GUS55" s="198"/>
      <c r="GUT55" s="198"/>
      <c r="GUU55" s="198"/>
      <c r="GUV55" s="198"/>
      <c r="GUW55" s="198"/>
      <c r="GUX55" s="198"/>
      <c r="GUY55" s="198"/>
      <c r="GUZ55" s="198"/>
      <c r="GVA55" s="198"/>
      <c r="GVB55" s="198"/>
      <c r="GVC55" s="198"/>
      <c r="GVD55" s="198"/>
      <c r="GVE55" s="198"/>
      <c r="GVF55" s="198"/>
      <c r="GVG55" s="198"/>
      <c r="GVH55" s="198"/>
      <c r="GVI55" s="198"/>
      <c r="GVJ55" s="198"/>
      <c r="GVK55" s="198"/>
      <c r="GVL55" s="198"/>
      <c r="GVM55" s="198"/>
      <c r="GVN55" s="198"/>
      <c r="GVO55" s="198"/>
      <c r="GVP55" s="198"/>
      <c r="GVQ55" s="198"/>
      <c r="GVR55" s="198"/>
      <c r="GVS55" s="198"/>
      <c r="GVT55" s="198"/>
      <c r="GVU55" s="198"/>
      <c r="GVV55" s="198"/>
      <c r="GVW55" s="198"/>
      <c r="GVX55" s="198"/>
      <c r="GVY55" s="198"/>
      <c r="GVZ55" s="198"/>
      <c r="GWA55" s="198"/>
      <c r="GWB55" s="198"/>
      <c r="GWC55" s="198"/>
      <c r="GWD55" s="198"/>
      <c r="GWE55" s="198"/>
      <c r="GWF55" s="198"/>
      <c r="GWG55" s="198"/>
      <c r="GWH55" s="198"/>
      <c r="GWI55" s="198"/>
      <c r="GWJ55" s="198"/>
      <c r="GWK55" s="198"/>
      <c r="GWL55" s="198"/>
      <c r="GWM55" s="198"/>
      <c r="GWN55" s="198"/>
      <c r="GWO55" s="198"/>
      <c r="GWP55" s="198"/>
      <c r="GWQ55" s="198"/>
      <c r="GWR55" s="198"/>
      <c r="GWS55" s="198"/>
      <c r="GWT55" s="198"/>
      <c r="GWU55" s="198"/>
      <c r="GWV55" s="198"/>
      <c r="GWW55" s="198"/>
      <c r="GWX55" s="198"/>
      <c r="GWY55" s="198"/>
      <c r="GWZ55" s="198"/>
      <c r="GXA55" s="198"/>
      <c r="GXB55" s="198"/>
      <c r="GXC55" s="198"/>
      <c r="GXD55" s="198"/>
      <c r="GXE55" s="198"/>
      <c r="GXF55" s="198"/>
      <c r="GXG55" s="198"/>
      <c r="GXH55" s="198"/>
      <c r="GXI55" s="198"/>
      <c r="GXJ55" s="198"/>
      <c r="GXK55" s="198"/>
      <c r="GXL55" s="198"/>
      <c r="GXM55" s="198"/>
      <c r="GXN55" s="198"/>
      <c r="GXO55" s="198"/>
      <c r="GXP55" s="198"/>
      <c r="GXQ55" s="198"/>
      <c r="GXR55" s="198"/>
      <c r="GXS55" s="198"/>
      <c r="GXT55" s="198"/>
      <c r="GXU55" s="198"/>
      <c r="GXV55" s="198"/>
      <c r="GXW55" s="198"/>
      <c r="GXX55" s="198"/>
      <c r="GXY55" s="198"/>
      <c r="GXZ55" s="198"/>
      <c r="GYA55" s="198"/>
      <c r="GYB55" s="198"/>
      <c r="GYC55" s="198"/>
      <c r="GYD55" s="198"/>
      <c r="GYE55" s="198"/>
      <c r="GYF55" s="198"/>
      <c r="GYG55" s="198"/>
      <c r="GYH55" s="198"/>
      <c r="GYI55" s="198"/>
      <c r="GYJ55" s="198"/>
      <c r="GYK55" s="198"/>
      <c r="GYL55" s="198"/>
      <c r="GYM55" s="198"/>
      <c r="GYN55" s="198"/>
      <c r="GYO55" s="198"/>
      <c r="GYP55" s="198"/>
      <c r="GYQ55" s="198"/>
      <c r="GYR55" s="198"/>
      <c r="GYS55" s="198"/>
      <c r="GYT55" s="198"/>
      <c r="GYU55" s="198"/>
      <c r="GYV55" s="198"/>
      <c r="GYW55" s="198"/>
      <c r="GYX55" s="198"/>
      <c r="GYY55" s="198"/>
      <c r="GYZ55" s="198"/>
      <c r="GZA55" s="198"/>
      <c r="GZB55" s="198"/>
      <c r="GZC55" s="198"/>
      <c r="GZD55" s="198"/>
      <c r="GZE55" s="198"/>
      <c r="GZF55" s="198"/>
      <c r="GZG55" s="198"/>
      <c r="GZH55" s="198"/>
      <c r="GZI55" s="198"/>
      <c r="GZJ55" s="198"/>
      <c r="GZK55" s="198"/>
      <c r="GZL55" s="198"/>
      <c r="GZM55" s="198"/>
      <c r="GZN55" s="198"/>
      <c r="GZO55" s="198"/>
      <c r="GZP55" s="198"/>
      <c r="GZQ55" s="198"/>
      <c r="GZR55" s="198"/>
      <c r="GZS55" s="198"/>
      <c r="GZT55" s="198"/>
      <c r="GZU55" s="198"/>
      <c r="GZV55" s="198"/>
      <c r="GZW55" s="198"/>
      <c r="GZX55" s="198"/>
      <c r="GZY55" s="198"/>
      <c r="GZZ55" s="198"/>
      <c r="HAA55" s="198"/>
      <c r="HAB55" s="198"/>
      <c r="HAC55" s="198"/>
      <c r="HAD55" s="198"/>
      <c r="HAE55" s="198"/>
      <c r="HAF55" s="198"/>
      <c r="HAG55" s="198"/>
      <c r="HAH55" s="198"/>
      <c r="HAI55" s="198"/>
      <c r="HAJ55" s="198"/>
      <c r="HAK55" s="198"/>
      <c r="HAL55" s="198"/>
      <c r="HAM55" s="198"/>
      <c r="HAN55" s="198"/>
      <c r="HAO55" s="198"/>
      <c r="HAP55" s="198"/>
      <c r="HAQ55" s="198"/>
      <c r="HAR55" s="198"/>
      <c r="HAS55" s="198"/>
      <c r="HAT55" s="198"/>
      <c r="HAU55" s="198"/>
      <c r="HAV55" s="198"/>
      <c r="HAW55" s="198"/>
      <c r="HAX55" s="198"/>
      <c r="HAY55" s="198"/>
      <c r="HAZ55" s="198"/>
      <c r="HBA55" s="198"/>
      <c r="HBB55" s="198"/>
      <c r="HBC55" s="198"/>
      <c r="HBD55" s="198"/>
      <c r="HBE55" s="198"/>
      <c r="HBF55" s="198"/>
      <c r="HBG55" s="198"/>
      <c r="HBH55" s="198"/>
      <c r="HBI55" s="198"/>
      <c r="HBJ55" s="198"/>
      <c r="HBK55" s="198"/>
      <c r="HBL55" s="198"/>
      <c r="HBM55" s="198"/>
      <c r="HBN55" s="198"/>
      <c r="HBO55" s="198"/>
      <c r="HBP55" s="198"/>
      <c r="HBQ55" s="198"/>
      <c r="HBR55" s="198"/>
      <c r="HBS55" s="198"/>
      <c r="HBT55" s="198"/>
      <c r="HBU55" s="198"/>
      <c r="HBV55" s="198"/>
      <c r="HBW55" s="198"/>
      <c r="HBX55" s="198"/>
      <c r="HBY55" s="198"/>
      <c r="HBZ55" s="198"/>
      <c r="HCA55" s="198"/>
      <c r="HCB55" s="198"/>
      <c r="HCC55" s="198"/>
      <c r="HCD55" s="198"/>
      <c r="HCE55" s="198"/>
      <c r="HCF55" s="198"/>
      <c r="HCG55" s="198"/>
      <c r="HCH55" s="198"/>
      <c r="HCI55" s="198"/>
      <c r="HCJ55" s="198"/>
      <c r="HCK55" s="198"/>
      <c r="HCL55" s="198"/>
      <c r="HCM55" s="198"/>
      <c r="HCN55" s="198"/>
      <c r="HCO55" s="198"/>
      <c r="HCP55" s="198"/>
      <c r="HCQ55" s="198"/>
      <c r="HCR55" s="198"/>
      <c r="HCS55" s="198"/>
      <c r="HCT55" s="198"/>
      <c r="HCU55" s="198"/>
      <c r="HCV55" s="198"/>
      <c r="HCW55" s="198"/>
      <c r="HCX55" s="198"/>
      <c r="HCY55" s="198"/>
      <c r="HCZ55" s="198"/>
      <c r="HDA55" s="198"/>
      <c r="HDB55" s="198"/>
      <c r="HDC55" s="198"/>
      <c r="HDD55" s="198"/>
      <c r="HDE55" s="198"/>
      <c r="HDF55" s="198"/>
      <c r="HDG55" s="198"/>
      <c r="HDH55" s="198"/>
      <c r="HDI55" s="198"/>
      <c r="HDJ55" s="198"/>
      <c r="HDK55" s="198"/>
      <c r="HDL55" s="198"/>
      <c r="HDM55" s="198"/>
      <c r="HDN55" s="198"/>
      <c r="HDO55" s="198"/>
      <c r="HDP55" s="198"/>
      <c r="HDQ55" s="198"/>
      <c r="HDR55" s="198"/>
      <c r="HDS55" s="198"/>
      <c r="HDT55" s="198"/>
      <c r="HDU55" s="198"/>
      <c r="HDV55" s="198"/>
      <c r="HDW55" s="198"/>
      <c r="HDX55" s="198"/>
      <c r="HDY55" s="198"/>
      <c r="HDZ55" s="198"/>
      <c r="HEA55" s="198"/>
      <c r="HEB55" s="198"/>
      <c r="HEC55" s="198"/>
      <c r="HED55" s="198"/>
      <c r="HEE55" s="198"/>
      <c r="HEF55" s="198"/>
      <c r="HEG55" s="198"/>
      <c r="HEH55" s="198"/>
      <c r="HEI55" s="198"/>
      <c r="HEJ55" s="198"/>
      <c r="HEK55" s="198"/>
      <c r="HEL55" s="198"/>
      <c r="HEM55" s="198"/>
      <c r="HEN55" s="198"/>
      <c r="HEO55" s="198"/>
      <c r="HEP55" s="198"/>
      <c r="HEQ55" s="198"/>
      <c r="HER55" s="198"/>
      <c r="HES55" s="198"/>
      <c r="HET55" s="198"/>
      <c r="HEU55" s="198"/>
      <c r="HEV55" s="198"/>
      <c r="HEW55" s="198"/>
      <c r="HEX55" s="198"/>
      <c r="HEY55" s="198"/>
      <c r="HEZ55" s="198"/>
      <c r="HFA55" s="198"/>
      <c r="HFB55" s="198"/>
      <c r="HFC55" s="198"/>
      <c r="HFD55" s="198"/>
      <c r="HFE55" s="198"/>
      <c r="HFF55" s="198"/>
      <c r="HFG55" s="198"/>
      <c r="HFH55" s="198"/>
      <c r="HFI55" s="198"/>
      <c r="HFJ55" s="198"/>
      <c r="HFK55" s="198"/>
      <c r="HFL55" s="198"/>
      <c r="HFM55" s="198"/>
      <c r="HFN55" s="198"/>
      <c r="HFO55" s="198"/>
      <c r="HFP55" s="198"/>
      <c r="HFQ55" s="198"/>
      <c r="HFR55" s="198"/>
      <c r="HFS55" s="198"/>
      <c r="HFT55" s="198"/>
      <c r="HFU55" s="198"/>
      <c r="HFV55" s="198"/>
      <c r="HFW55" s="198"/>
      <c r="HFX55" s="198"/>
      <c r="HFY55" s="198"/>
      <c r="HFZ55" s="198"/>
      <c r="HGA55" s="198"/>
      <c r="HGB55" s="198"/>
      <c r="HGC55" s="198"/>
      <c r="HGD55" s="198"/>
      <c r="HGE55" s="198"/>
      <c r="HGF55" s="198"/>
      <c r="HGG55" s="198"/>
      <c r="HGH55" s="198"/>
      <c r="HGI55" s="198"/>
      <c r="HGJ55" s="198"/>
      <c r="HGK55" s="198"/>
      <c r="HGL55" s="198"/>
      <c r="HGM55" s="198"/>
      <c r="HGN55" s="198"/>
      <c r="HGO55" s="198"/>
      <c r="HGP55" s="198"/>
      <c r="HGQ55" s="198"/>
      <c r="HGR55" s="198"/>
      <c r="HGS55" s="198"/>
      <c r="HGT55" s="198"/>
      <c r="HGU55" s="198"/>
      <c r="HGV55" s="198"/>
      <c r="HGW55" s="198"/>
      <c r="HGX55" s="198"/>
      <c r="HGY55" s="198"/>
      <c r="HGZ55" s="198"/>
      <c r="HHA55" s="198"/>
      <c r="HHB55" s="198"/>
      <c r="HHC55" s="198"/>
      <c r="HHD55" s="198"/>
      <c r="HHE55" s="198"/>
      <c r="HHF55" s="198"/>
      <c r="HHG55" s="198"/>
      <c r="HHH55" s="198"/>
      <c r="HHI55" s="198"/>
      <c r="HHJ55" s="198"/>
      <c r="HHK55" s="198"/>
      <c r="HHL55" s="198"/>
      <c r="HHM55" s="198"/>
      <c r="HHN55" s="198"/>
      <c r="HHO55" s="198"/>
      <c r="HHP55" s="198"/>
      <c r="HHQ55" s="198"/>
      <c r="HHR55" s="198"/>
      <c r="HHS55" s="198"/>
      <c r="HHT55" s="198"/>
      <c r="HHU55" s="198"/>
      <c r="HHV55" s="198"/>
      <c r="HHW55" s="198"/>
      <c r="HHX55" s="198"/>
      <c r="HHY55" s="198"/>
      <c r="HHZ55" s="198"/>
      <c r="HIA55" s="198"/>
      <c r="HIB55" s="198"/>
      <c r="HIC55" s="198"/>
      <c r="HID55" s="198"/>
      <c r="HIE55" s="198"/>
      <c r="HIF55" s="198"/>
      <c r="HIG55" s="198"/>
      <c r="HIH55" s="198"/>
      <c r="HII55" s="198"/>
      <c r="HIJ55" s="198"/>
      <c r="HIK55" s="198"/>
      <c r="HIL55" s="198"/>
      <c r="HIM55" s="198"/>
      <c r="HIN55" s="198"/>
      <c r="HIO55" s="198"/>
      <c r="HIP55" s="198"/>
      <c r="HIQ55" s="198"/>
      <c r="HIR55" s="198"/>
      <c r="HIS55" s="198"/>
      <c r="HIT55" s="198"/>
      <c r="HIU55" s="198"/>
      <c r="HIV55" s="198"/>
      <c r="HIW55" s="198"/>
      <c r="HIX55" s="198"/>
      <c r="HIY55" s="198"/>
      <c r="HIZ55" s="198"/>
      <c r="HJA55" s="198"/>
      <c r="HJB55" s="198"/>
      <c r="HJC55" s="198"/>
      <c r="HJD55" s="198"/>
      <c r="HJE55" s="198"/>
      <c r="HJF55" s="198"/>
      <c r="HJG55" s="198"/>
      <c r="HJH55" s="198"/>
      <c r="HJI55" s="198"/>
      <c r="HJJ55" s="198"/>
      <c r="HJK55" s="198"/>
      <c r="HJL55" s="198"/>
      <c r="HJM55" s="198"/>
      <c r="HJN55" s="198"/>
      <c r="HJO55" s="198"/>
      <c r="HJP55" s="198"/>
      <c r="HJQ55" s="198"/>
      <c r="HJR55" s="198"/>
      <c r="HJS55" s="198"/>
      <c r="HJT55" s="198"/>
      <c r="HJU55" s="198"/>
      <c r="HJV55" s="198"/>
      <c r="HJW55" s="198"/>
      <c r="HJX55" s="198"/>
      <c r="HJY55" s="198"/>
      <c r="HJZ55" s="198"/>
      <c r="HKA55" s="198"/>
      <c r="HKB55" s="198"/>
      <c r="HKC55" s="198"/>
      <c r="HKD55" s="198"/>
      <c r="HKE55" s="198"/>
      <c r="HKF55" s="198"/>
      <c r="HKG55" s="198"/>
      <c r="HKH55" s="198"/>
      <c r="HKI55" s="198"/>
      <c r="HKJ55" s="198"/>
      <c r="HKK55" s="198"/>
      <c r="HKL55" s="198"/>
      <c r="HKM55" s="198"/>
      <c r="HKN55" s="198"/>
      <c r="HKO55" s="198"/>
      <c r="HKP55" s="198"/>
      <c r="HKQ55" s="198"/>
      <c r="HKR55" s="198"/>
      <c r="HKS55" s="198"/>
      <c r="HKT55" s="198"/>
      <c r="HKU55" s="198"/>
      <c r="HKV55" s="198"/>
      <c r="HKW55" s="198"/>
      <c r="HKX55" s="198"/>
      <c r="HKY55" s="198"/>
      <c r="HKZ55" s="198"/>
      <c r="HLA55" s="198"/>
      <c r="HLB55" s="198"/>
      <c r="HLC55" s="198"/>
      <c r="HLD55" s="198"/>
      <c r="HLE55" s="198"/>
      <c r="HLF55" s="198"/>
      <c r="HLG55" s="198"/>
      <c r="HLH55" s="198"/>
      <c r="HLI55" s="198"/>
      <c r="HLJ55" s="198"/>
      <c r="HLK55" s="198"/>
      <c r="HLL55" s="198"/>
      <c r="HLM55" s="198"/>
      <c r="HLN55" s="198"/>
      <c r="HLO55" s="198"/>
      <c r="HLP55" s="198"/>
      <c r="HLQ55" s="198"/>
      <c r="HLR55" s="198"/>
      <c r="HLS55" s="198"/>
      <c r="HLT55" s="198"/>
      <c r="HLU55" s="198"/>
      <c r="HLV55" s="198"/>
      <c r="HLW55" s="198"/>
      <c r="HLX55" s="198"/>
      <c r="HLY55" s="198"/>
      <c r="HLZ55" s="198"/>
      <c r="HMA55" s="198"/>
      <c r="HMB55" s="198"/>
      <c r="HMC55" s="198"/>
      <c r="HMD55" s="198"/>
      <c r="HME55" s="198"/>
      <c r="HMF55" s="198"/>
      <c r="HMG55" s="198"/>
      <c r="HMH55" s="198"/>
      <c r="HMI55" s="198"/>
      <c r="HMJ55" s="198"/>
      <c r="HMK55" s="198"/>
      <c r="HML55" s="198"/>
      <c r="HMM55" s="198"/>
      <c r="HMN55" s="198"/>
      <c r="HMO55" s="198"/>
      <c r="HMP55" s="198"/>
      <c r="HMQ55" s="198"/>
      <c r="HMR55" s="198"/>
      <c r="HMS55" s="198"/>
      <c r="HMT55" s="198"/>
      <c r="HMU55" s="198"/>
      <c r="HMV55" s="198"/>
      <c r="HMW55" s="198"/>
      <c r="HMX55" s="198"/>
      <c r="HMY55" s="198"/>
      <c r="HMZ55" s="198"/>
      <c r="HNA55" s="198"/>
      <c r="HNB55" s="198"/>
      <c r="HNC55" s="198"/>
      <c r="HND55" s="198"/>
      <c r="HNE55" s="198"/>
      <c r="HNF55" s="198"/>
      <c r="HNG55" s="198"/>
      <c r="HNH55" s="198"/>
      <c r="HNI55" s="198"/>
      <c r="HNJ55" s="198"/>
      <c r="HNK55" s="198"/>
      <c r="HNL55" s="198"/>
      <c r="HNM55" s="198"/>
      <c r="HNN55" s="198"/>
      <c r="HNO55" s="198"/>
      <c r="HNP55" s="198"/>
      <c r="HNQ55" s="198"/>
      <c r="HNR55" s="198"/>
      <c r="HNS55" s="198"/>
      <c r="HNT55" s="198"/>
      <c r="HNU55" s="198"/>
      <c r="HNV55" s="198"/>
      <c r="HNW55" s="198"/>
      <c r="HNX55" s="198"/>
      <c r="HNY55" s="198"/>
      <c r="HNZ55" s="198"/>
      <c r="HOA55" s="198"/>
      <c r="HOB55" s="198"/>
      <c r="HOC55" s="198"/>
      <c r="HOD55" s="198"/>
      <c r="HOE55" s="198"/>
      <c r="HOF55" s="198"/>
      <c r="HOG55" s="198"/>
      <c r="HOH55" s="198"/>
      <c r="HOI55" s="198"/>
      <c r="HOJ55" s="198"/>
      <c r="HOK55" s="198"/>
      <c r="HOL55" s="198"/>
      <c r="HOM55" s="198"/>
      <c r="HON55" s="198"/>
      <c r="HOO55" s="198"/>
      <c r="HOP55" s="198"/>
      <c r="HOQ55" s="198"/>
      <c r="HOR55" s="198"/>
      <c r="HOS55" s="198"/>
      <c r="HOT55" s="198"/>
      <c r="HOU55" s="198"/>
      <c r="HOV55" s="198"/>
      <c r="HOW55" s="198"/>
      <c r="HOX55" s="198"/>
      <c r="HOY55" s="198"/>
      <c r="HOZ55" s="198"/>
      <c r="HPA55" s="198"/>
      <c r="HPB55" s="198"/>
      <c r="HPC55" s="198"/>
      <c r="HPD55" s="198"/>
      <c r="HPE55" s="198"/>
      <c r="HPF55" s="198"/>
      <c r="HPG55" s="198"/>
      <c r="HPH55" s="198"/>
      <c r="HPI55" s="198"/>
      <c r="HPJ55" s="198"/>
      <c r="HPK55" s="198"/>
      <c r="HPL55" s="198"/>
      <c r="HPM55" s="198"/>
      <c r="HPN55" s="198"/>
      <c r="HPO55" s="198"/>
      <c r="HPP55" s="198"/>
      <c r="HPQ55" s="198"/>
      <c r="HPR55" s="198"/>
      <c r="HPS55" s="198"/>
      <c r="HPT55" s="198"/>
      <c r="HPU55" s="198"/>
      <c r="HPV55" s="198"/>
      <c r="HPW55" s="198"/>
      <c r="HPX55" s="198"/>
      <c r="HPY55" s="198"/>
      <c r="HPZ55" s="198"/>
      <c r="HQA55" s="198"/>
      <c r="HQB55" s="198"/>
      <c r="HQC55" s="198"/>
      <c r="HQD55" s="198"/>
      <c r="HQE55" s="198"/>
      <c r="HQF55" s="198"/>
      <c r="HQG55" s="198"/>
      <c r="HQH55" s="198"/>
      <c r="HQI55" s="198"/>
      <c r="HQJ55" s="198"/>
      <c r="HQK55" s="198"/>
      <c r="HQL55" s="198"/>
      <c r="HQM55" s="198"/>
      <c r="HQN55" s="198"/>
      <c r="HQO55" s="198"/>
      <c r="HQP55" s="198"/>
      <c r="HQQ55" s="198"/>
      <c r="HQR55" s="198"/>
      <c r="HQS55" s="198"/>
      <c r="HQT55" s="198"/>
      <c r="HQU55" s="198"/>
      <c r="HQV55" s="198"/>
      <c r="HQW55" s="198"/>
      <c r="HQX55" s="198"/>
      <c r="HQY55" s="198"/>
      <c r="HQZ55" s="198"/>
      <c r="HRA55" s="198"/>
      <c r="HRB55" s="198"/>
      <c r="HRC55" s="198"/>
      <c r="HRD55" s="198"/>
      <c r="HRE55" s="198"/>
      <c r="HRF55" s="198"/>
      <c r="HRG55" s="198"/>
      <c r="HRH55" s="198"/>
      <c r="HRI55" s="198"/>
      <c r="HRJ55" s="198"/>
      <c r="HRK55" s="198"/>
      <c r="HRL55" s="198"/>
      <c r="HRM55" s="198"/>
      <c r="HRN55" s="198"/>
      <c r="HRO55" s="198"/>
      <c r="HRP55" s="198"/>
      <c r="HRQ55" s="198"/>
      <c r="HRR55" s="198"/>
      <c r="HRS55" s="198"/>
      <c r="HRT55" s="198"/>
      <c r="HRU55" s="198"/>
      <c r="HRV55" s="198"/>
      <c r="HRW55" s="198"/>
      <c r="HRX55" s="198"/>
      <c r="HRY55" s="198"/>
      <c r="HRZ55" s="198"/>
      <c r="HSA55" s="198"/>
      <c r="HSB55" s="198"/>
      <c r="HSC55" s="198"/>
      <c r="HSD55" s="198"/>
      <c r="HSE55" s="198"/>
      <c r="HSF55" s="198"/>
      <c r="HSG55" s="198"/>
      <c r="HSH55" s="198"/>
      <c r="HSI55" s="198"/>
      <c r="HSJ55" s="198"/>
      <c r="HSK55" s="198"/>
      <c r="HSL55" s="198"/>
      <c r="HSM55" s="198"/>
      <c r="HSN55" s="198"/>
      <c r="HSO55" s="198"/>
      <c r="HSP55" s="198"/>
      <c r="HSQ55" s="198"/>
      <c r="HSR55" s="198"/>
      <c r="HSS55" s="198"/>
      <c r="HST55" s="198"/>
      <c r="HSU55" s="198"/>
      <c r="HSV55" s="198"/>
      <c r="HSW55" s="198"/>
      <c r="HSX55" s="198"/>
      <c r="HSY55" s="198"/>
      <c r="HSZ55" s="198"/>
      <c r="HTA55" s="198"/>
      <c r="HTB55" s="198"/>
      <c r="HTC55" s="198"/>
      <c r="HTD55" s="198"/>
      <c r="HTE55" s="198"/>
      <c r="HTF55" s="198"/>
      <c r="HTG55" s="198"/>
      <c r="HTH55" s="198"/>
      <c r="HTI55" s="198"/>
      <c r="HTJ55" s="198"/>
      <c r="HTK55" s="198"/>
      <c r="HTL55" s="198"/>
      <c r="HTM55" s="198"/>
      <c r="HTN55" s="198"/>
      <c r="HTO55" s="198"/>
      <c r="HTP55" s="198"/>
      <c r="HTQ55" s="198"/>
      <c r="HTR55" s="198"/>
      <c r="HTS55" s="198"/>
      <c r="HTT55" s="198"/>
      <c r="HTU55" s="198"/>
      <c r="HTV55" s="198"/>
      <c r="HTW55" s="198"/>
      <c r="HTX55" s="198"/>
      <c r="HTY55" s="198"/>
      <c r="HTZ55" s="198"/>
      <c r="HUA55" s="198"/>
      <c r="HUB55" s="198"/>
      <c r="HUC55" s="198"/>
      <c r="HUD55" s="198"/>
      <c r="HUE55" s="198"/>
      <c r="HUF55" s="198"/>
      <c r="HUG55" s="198"/>
      <c r="HUH55" s="198"/>
      <c r="HUI55" s="198"/>
      <c r="HUJ55" s="198"/>
      <c r="HUK55" s="198"/>
      <c r="HUL55" s="198"/>
      <c r="HUM55" s="198"/>
      <c r="HUN55" s="198"/>
      <c r="HUO55" s="198"/>
      <c r="HUP55" s="198"/>
      <c r="HUQ55" s="198"/>
      <c r="HUR55" s="198"/>
      <c r="HUS55" s="198"/>
      <c r="HUT55" s="198"/>
      <c r="HUU55" s="198"/>
      <c r="HUV55" s="198"/>
      <c r="HUW55" s="198"/>
      <c r="HUX55" s="198"/>
      <c r="HUY55" s="198"/>
      <c r="HUZ55" s="198"/>
      <c r="HVA55" s="198"/>
      <c r="HVB55" s="198"/>
      <c r="HVC55" s="198"/>
      <c r="HVD55" s="198"/>
      <c r="HVE55" s="198"/>
      <c r="HVF55" s="198"/>
      <c r="HVG55" s="198"/>
      <c r="HVH55" s="198"/>
      <c r="HVI55" s="198"/>
      <c r="HVJ55" s="198"/>
      <c r="HVK55" s="198"/>
      <c r="HVL55" s="198"/>
      <c r="HVM55" s="198"/>
      <c r="HVN55" s="198"/>
      <c r="HVO55" s="198"/>
      <c r="HVP55" s="198"/>
      <c r="HVQ55" s="198"/>
      <c r="HVR55" s="198"/>
      <c r="HVS55" s="198"/>
      <c r="HVT55" s="198"/>
      <c r="HVU55" s="198"/>
      <c r="HVV55" s="198"/>
      <c r="HVW55" s="198"/>
      <c r="HVX55" s="198"/>
      <c r="HVY55" s="198"/>
      <c r="HVZ55" s="198"/>
      <c r="HWA55" s="198"/>
      <c r="HWB55" s="198"/>
      <c r="HWC55" s="198"/>
      <c r="HWD55" s="198"/>
      <c r="HWE55" s="198"/>
      <c r="HWF55" s="198"/>
      <c r="HWG55" s="198"/>
      <c r="HWH55" s="198"/>
      <c r="HWI55" s="198"/>
      <c r="HWJ55" s="198"/>
      <c r="HWK55" s="198"/>
      <c r="HWL55" s="198"/>
      <c r="HWM55" s="198"/>
      <c r="HWN55" s="198"/>
      <c r="HWO55" s="198"/>
      <c r="HWP55" s="198"/>
      <c r="HWQ55" s="198"/>
      <c r="HWR55" s="198"/>
      <c r="HWS55" s="198"/>
      <c r="HWT55" s="198"/>
      <c r="HWU55" s="198"/>
      <c r="HWV55" s="198"/>
      <c r="HWW55" s="198"/>
      <c r="HWX55" s="198"/>
      <c r="HWY55" s="198"/>
      <c r="HWZ55" s="198"/>
      <c r="HXA55" s="198"/>
      <c r="HXB55" s="198"/>
      <c r="HXC55" s="198"/>
      <c r="HXD55" s="198"/>
      <c r="HXE55" s="198"/>
      <c r="HXF55" s="198"/>
      <c r="HXG55" s="198"/>
      <c r="HXH55" s="198"/>
      <c r="HXI55" s="198"/>
      <c r="HXJ55" s="198"/>
      <c r="HXK55" s="198"/>
      <c r="HXL55" s="198"/>
      <c r="HXM55" s="198"/>
      <c r="HXN55" s="198"/>
      <c r="HXO55" s="198"/>
      <c r="HXP55" s="198"/>
      <c r="HXQ55" s="198"/>
      <c r="HXR55" s="198"/>
      <c r="HXS55" s="198"/>
      <c r="HXT55" s="198"/>
      <c r="HXU55" s="198"/>
      <c r="HXV55" s="198"/>
      <c r="HXW55" s="198"/>
      <c r="HXX55" s="198"/>
      <c r="HXY55" s="198"/>
      <c r="HXZ55" s="198"/>
      <c r="HYA55" s="198"/>
      <c r="HYB55" s="198"/>
      <c r="HYC55" s="198"/>
      <c r="HYD55" s="198"/>
      <c r="HYE55" s="198"/>
      <c r="HYF55" s="198"/>
      <c r="HYG55" s="198"/>
      <c r="HYH55" s="198"/>
      <c r="HYI55" s="198"/>
      <c r="HYJ55" s="198"/>
      <c r="HYK55" s="198"/>
      <c r="HYL55" s="198"/>
      <c r="HYM55" s="198"/>
      <c r="HYN55" s="198"/>
      <c r="HYO55" s="198"/>
      <c r="HYP55" s="198"/>
      <c r="HYQ55" s="198"/>
      <c r="HYR55" s="198"/>
      <c r="HYS55" s="198"/>
      <c r="HYT55" s="198"/>
      <c r="HYU55" s="198"/>
      <c r="HYV55" s="198"/>
      <c r="HYW55" s="198"/>
      <c r="HYX55" s="198"/>
      <c r="HYY55" s="198"/>
      <c r="HYZ55" s="198"/>
      <c r="HZA55" s="198"/>
      <c r="HZB55" s="198"/>
      <c r="HZC55" s="198"/>
      <c r="HZD55" s="198"/>
      <c r="HZE55" s="198"/>
      <c r="HZF55" s="198"/>
      <c r="HZG55" s="198"/>
      <c r="HZH55" s="198"/>
      <c r="HZI55" s="198"/>
      <c r="HZJ55" s="198"/>
      <c r="HZK55" s="198"/>
      <c r="HZL55" s="198"/>
      <c r="HZM55" s="198"/>
      <c r="HZN55" s="198"/>
      <c r="HZO55" s="198"/>
      <c r="HZP55" s="198"/>
      <c r="HZQ55" s="198"/>
      <c r="HZR55" s="198"/>
      <c r="HZS55" s="198"/>
      <c r="HZT55" s="198"/>
      <c r="HZU55" s="198"/>
      <c r="HZV55" s="198"/>
      <c r="HZW55" s="198"/>
      <c r="HZX55" s="198"/>
      <c r="HZY55" s="198"/>
      <c r="HZZ55" s="198"/>
      <c r="IAA55" s="198"/>
      <c r="IAB55" s="198"/>
      <c r="IAC55" s="198"/>
      <c r="IAD55" s="198"/>
      <c r="IAE55" s="198"/>
      <c r="IAF55" s="198"/>
      <c r="IAG55" s="198"/>
      <c r="IAH55" s="198"/>
      <c r="IAI55" s="198"/>
      <c r="IAJ55" s="198"/>
      <c r="IAK55" s="198"/>
      <c r="IAL55" s="198"/>
      <c r="IAM55" s="198"/>
      <c r="IAN55" s="198"/>
      <c r="IAO55" s="198"/>
      <c r="IAP55" s="198"/>
      <c r="IAQ55" s="198"/>
      <c r="IAR55" s="198"/>
      <c r="IAS55" s="198"/>
      <c r="IAT55" s="198"/>
      <c r="IAU55" s="198"/>
      <c r="IAV55" s="198"/>
      <c r="IAW55" s="198"/>
      <c r="IAX55" s="198"/>
      <c r="IAY55" s="198"/>
      <c r="IAZ55" s="198"/>
      <c r="IBA55" s="198"/>
      <c r="IBB55" s="198"/>
      <c r="IBC55" s="198"/>
      <c r="IBD55" s="198"/>
      <c r="IBE55" s="198"/>
      <c r="IBF55" s="198"/>
      <c r="IBG55" s="198"/>
      <c r="IBH55" s="198"/>
      <c r="IBI55" s="198"/>
      <c r="IBJ55" s="198"/>
      <c r="IBK55" s="198"/>
      <c r="IBL55" s="198"/>
      <c r="IBM55" s="198"/>
      <c r="IBN55" s="198"/>
      <c r="IBO55" s="198"/>
      <c r="IBP55" s="198"/>
      <c r="IBQ55" s="198"/>
      <c r="IBR55" s="198"/>
      <c r="IBS55" s="198"/>
      <c r="IBT55" s="198"/>
      <c r="IBU55" s="198"/>
      <c r="IBV55" s="198"/>
      <c r="IBW55" s="198"/>
      <c r="IBX55" s="198"/>
      <c r="IBY55" s="198"/>
      <c r="IBZ55" s="198"/>
      <c r="ICA55" s="198"/>
      <c r="ICB55" s="198"/>
      <c r="ICC55" s="198"/>
      <c r="ICD55" s="198"/>
      <c r="ICE55" s="198"/>
      <c r="ICF55" s="198"/>
      <c r="ICG55" s="198"/>
      <c r="ICH55" s="198"/>
      <c r="ICI55" s="198"/>
      <c r="ICJ55" s="198"/>
      <c r="ICK55" s="198"/>
      <c r="ICL55" s="198"/>
      <c r="ICM55" s="198"/>
      <c r="ICN55" s="198"/>
      <c r="ICO55" s="198"/>
      <c r="ICP55" s="198"/>
      <c r="ICQ55" s="198"/>
      <c r="ICR55" s="198"/>
      <c r="ICS55" s="198"/>
      <c r="ICT55" s="198"/>
      <c r="ICU55" s="198"/>
      <c r="ICV55" s="198"/>
      <c r="ICW55" s="198"/>
      <c r="ICX55" s="198"/>
      <c r="ICY55" s="198"/>
      <c r="ICZ55" s="198"/>
      <c r="IDA55" s="198"/>
      <c r="IDB55" s="198"/>
      <c r="IDC55" s="198"/>
      <c r="IDD55" s="198"/>
      <c r="IDE55" s="198"/>
      <c r="IDF55" s="198"/>
      <c r="IDG55" s="198"/>
      <c r="IDH55" s="198"/>
      <c r="IDI55" s="198"/>
      <c r="IDJ55" s="198"/>
      <c r="IDK55" s="198"/>
      <c r="IDL55" s="198"/>
      <c r="IDM55" s="198"/>
      <c r="IDN55" s="198"/>
      <c r="IDO55" s="198"/>
      <c r="IDP55" s="198"/>
      <c r="IDQ55" s="198"/>
      <c r="IDR55" s="198"/>
      <c r="IDS55" s="198"/>
      <c r="IDT55" s="198"/>
      <c r="IDU55" s="198"/>
      <c r="IDV55" s="198"/>
      <c r="IDW55" s="198"/>
      <c r="IDX55" s="198"/>
      <c r="IDY55" s="198"/>
      <c r="IDZ55" s="198"/>
      <c r="IEA55" s="198"/>
      <c r="IEB55" s="198"/>
      <c r="IEC55" s="198"/>
      <c r="IED55" s="198"/>
      <c r="IEE55" s="198"/>
      <c r="IEF55" s="198"/>
      <c r="IEG55" s="198"/>
      <c r="IEH55" s="198"/>
      <c r="IEI55" s="198"/>
      <c r="IEJ55" s="198"/>
      <c r="IEK55" s="198"/>
      <c r="IEL55" s="198"/>
      <c r="IEM55" s="198"/>
      <c r="IEN55" s="198"/>
      <c r="IEO55" s="198"/>
      <c r="IEP55" s="198"/>
      <c r="IEQ55" s="198"/>
      <c r="IER55" s="198"/>
      <c r="IES55" s="198"/>
      <c r="IET55" s="198"/>
      <c r="IEU55" s="198"/>
      <c r="IEV55" s="198"/>
      <c r="IEW55" s="198"/>
      <c r="IEX55" s="198"/>
      <c r="IEY55" s="198"/>
      <c r="IEZ55" s="198"/>
      <c r="IFA55" s="198"/>
      <c r="IFB55" s="198"/>
      <c r="IFC55" s="198"/>
      <c r="IFD55" s="198"/>
      <c r="IFE55" s="198"/>
      <c r="IFF55" s="198"/>
      <c r="IFG55" s="198"/>
      <c r="IFH55" s="198"/>
      <c r="IFI55" s="198"/>
      <c r="IFJ55" s="198"/>
      <c r="IFK55" s="198"/>
      <c r="IFL55" s="198"/>
      <c r="IFM55" s="198"/>
      <c r="IFN55" s="198"/>
      <c r="IFO55" s="198"/>
      <c r="IFP55" s="198"/>
      <c r="IFQ55" s="198"/>
      <c r="IFR55" s="198"/>
      <c r="IFS55" s="198"/>
      <c r="IFT55" s="198"/>
      <c r="IFU55" s="198"/>
      <c r="IFV55" s="198"/>
      <c r="IFW55" s="198"/>
      <c r="IFX55" s="198"/>
      <c r="IFY55" s="198"/>
      <c r="IFZ55" s="198"/>
      <c r="IGA55" s="198"/>
      <c r="IGB55" s="198"/>
      <c r="IGC55" s="198"/>
      <c r="IGD55" s="198"/>
      <c r="IGE55" s="198"/>
      <c r="IGF55" s="198"/>
      <c r="IGG55" s="198"/>
      <c r="IGH55" s="198"/>
      <c r="IGI55" s="198"/>
      <c r="IGJ55" s="198"/>
      <c r="IGK55" s="198"/>
      <c r="IGL55" s="198"/>
      <c r="IGM55" s="198"/>
      <c r="IGN55" s="198"/>
      <c r="IGO55" s="198"/>
      <c r="IGP55" s="198"/>
      <c r="IGQ55" s="198"/>
      <c r="IGR55" s="198"/>
      <c r="IGS55" s="198"/>
      <c r="IGT55" s="198"/>
      <c r="IGU55" s="198"/>
      <c r="IGV55" s="198"/>
      <c r="IGW55" s="198"/>
      <c r="IGX55" s="198"/>
      <c r="IGY55" s="198"/>
      <c r="IGZ55" s="198"/>
      <c r="IHA55" s="198"/>
      <c r="IHB55" s="198"/>
      <c r="IHC55" s="198"/>
      <c r="IHD55" s="198"/>
      <c r="IHE55" s="198"/>
      <c r="IHF55" s="198"/>
      <c r="IHG55" s="198"/>
      <c r="IHH55" s="198"/>
      <c r="IHI55" s="198"/>
      <c r="IHJ55" s="198"/>
      <c r="IHK55" s="198"/>
      <c r="IHL55" s="198"/>
      <c r="IHM55" s="198"/>
      <c r="IHN55" s="198"/>
      <c r="IHO55" s="198"/>
      <c r="IHP55" s="198"/>
      <c r="IHQ55" s="198"/>
      <c r="IHR55" s="198"/>
      <c r="IHS55" s="198"/>
      <c r="IHT55" s="198"/>
      <c r="IHU55" s="198"/>
      <c r="IHV55" s="198"/>
      <c r="IHW55" s="198"/>
      <c r="IHX55" s="198"/>
      <c r="IHY55" s="198"/>
      <c r="IHZ55" s="198"/>
      <c r="IIA55" s="198"/>
      <c r="IIB55" s="198"/>
      <c r="IIC55" s="198"/>
      <c r="IID55" s="198"/>
      <c r="IIE55" s="198"/>
      <c r="IIF55" s="198"/>
      <c r="IIG55" s="198"/>
      <c r="IIH55" s="198"/>
      <c r="III55" s="198"/>
      <c r="IIJ55" s="198"/>
      <c r="IIK55" s="198"/>
      <c r="IIL55" s="198"/>
      <c r="IIM55" s="198"/>
      <c r="IIN55" s="198"/>
      <c r="IIO55" s="198"/>
      <c r="IIP55" s="198"/>
      <c r="IIQ55" s="198"/>
      <c r="IIR55" s="198"/>
      <c r="IIS55" s="198"/>
      <c r="IIT55" s="198"/>
      <c r="IIU55" s="198"/>
      <c r="IIV55" s="198"/>
      <c r="IIW55" s="198"/>
      <c r="IIX55" s="198"/>
      <c r="IIY55" s="198"/>
      <c r="IIZ55" s="198"/>
      <c r="IJA55" s="198"/>
      <c r="IJB55" s="198"/>
      <c r="IJC55" s="198"/>
      <c r="IJD55" s="198"/>
      <c r="IJE55" s="198"/>
      <c r="IJF55" s="198"/>
      <c r="IJG55" s="198"/>
      <c r="IJH55" s="198"/>
      <c r="IJI55" s="198"/>
      <c r="IJJ55" s="198"/>
      <c r="IJK55" s="198"/>
      <c r="IJL55" s="198"/>
      <c r="IJM55" s="198"/>
      <c r="IJN55" s="198"/>
      <c r="IJO55" s="198"/>
      <c r="IJP55" s="198"/>
      <c r="IJQ55" s="198"/>
      <c r="IJR55" s="198"/>
      <c r="IJS55" s="198"/>
      <c r="IJT55" s="198"/>
      <c r="IJU55" s="198"/>
      <c r="IJV55" s="198"/>
      <c r="IJW55" s="198"/>
      <c r="IJX55" s="198"/>
      <c r="IJY55" s="198"/>
      <c r="IJZ55" s="198"/>
      <c r="IKA55" s="198"/>
      <c r="IKB55" s="198"/>
      <c r="IKC55" s="198"/>
      <c r="IKD55" s="198"/>
      <c r="IKE55" s="198"/>
      <c r="IKF55" s="198"/>
      <c r="IKG55" s="198"/>
      <c r="IKH55" s="198"/>
      <c r="IKI55" s="198"/>
      <c r="IKJ55" s="198"/>
      <c r="IKK55" s="198"/>
      <c r="IKL55" s="198"/>
      <c r="IKM55" s="198"/>
      <c r="IKN55" s="198"/>
      <c r="IKO55" s="198"/>
      <c r="IKP55" s="198"/>
      <c r="IKQ55" s="198"/>
      <c r="IKR55" s="198"/>
      <c r="IKS55" s="198"/>
      <c r="IKT55" s="198"/>
      <c r="IKU55" s="198"/>
      <c r="IKV55" s="198"/>
      <c r="IKW55" s="198"/>
      <c r="IKX55" s="198"/>
      <c r="IKY55" s="198"/>
      <c r="IKZ55" s="198"/>
      <c r="ILA55" s="198"/>
      <c r="ILB55" s="198"/>
      <c r="ILC55" s="198"/>
      <c r="ILD55" s="198"/>
      <c r="ILE55" s="198"/>
      <c r="ILF55" s="198"/>
      <c r="ILG55" s="198"/>
      <c r="ILH55" s="198"/>
      <c r="ILI55" s="198"/>
      <c r="ILJ55" s="198"/>
      <c r="ILK55" s="198"/>
      <c r="ILL55" s="198"/>
      <c r="ILM55" s="198"/>
      <c r="ILN55" s="198"/>
      <c r="ILO55" s="198"/>
      <c r="ILP55" s="198"/>
      <c r="ILQ55" s="198"/>
      <c r="ILR55" s="198"/>
      <c r="ILS55" s="198"/>
      <c r="ILT55" s="198"/>
      <c r="ILU55" s="198"/>
      <c r="ILV55" s="198"/>
      <c r="ILW55" s="198"/>
      <c r="ILX55" s="198"/>
      <c r="ILY55" s="198"/>
      <c r="ILZ55" s="198"/>
      <c r="IMA55" s="198"/>
      <c r="IMB55" s="198"/>
      <c r="IMC55" s="198"/>
      <c r="IMD55" s="198"/>
      <c r="IME55" s="198"/>
      <c r="IMF55" s="198"/>
      <c r="IMG55" s="198"/>
      <c r="IMH55" s="198"/>
      <c r="IMI55" s="198"/>
      <c r="IMJ55" s="198"/>
      <c r="IMK55" s="198"/>
      <c r="IML55" s="198"/>
      <c r="IMM55" s="198"/>
      <c r="IMN55" s="198"/>
      <c r="IMO55" s="198"/>
      <c r="IMP55" s="198"/>
      <c r="IMQ55" s="198"/>
      <c r="IMR55" s="198"/>
      <c r="IMS55" s="198"/>
      <c r="IMT55" s="198"/>
      <c r="IMU55" s="198"/>
      <c r="IMV55" s="198"/>
      <c r="IMW55" s="198"/>
      <c r="IMX55" s="198"/>
      <c r="IMY55" s="198"/>
      <c r="IMZ55" s="198"/>
      <c r="INA55" s="198"/>
      <c r="INB55" s="198"/>
      <c r="INC55" s="198"/>
      <c r="IND55" s="198"/>
      <c r="INE55" s="198"/>
      <c r="INF55" s="198"/>
      <c r="ING55" s="198"/>
      <c r="INH55" s="198"/>
      <c r="INI55" s="198"/>
      <c r="INJ55" s="198"/>
      <c r="INK55" s="198"/>
      <c r="INL55" s="198"/>
      <c r="INM55" s="198"/>
      <c r="INN55" s="198"/>
      <c r="INO55" s="198"/>
      <c r="INP55" s="198"/>
      <c r="INQ55" s="198"/>
      <c r="INR55" s="198"/>
      <c r="INS55" s="198"/>
      <c r="INT55" s="198"/>
      <c r="INU55" s="198"/>
      <c r="INV55" s="198"/>
      <c r="INW55" s="198"/>
      <c r="INX55" s="198"/>
      <c r="INY55" s="198"/>
      <c r="INZ55" s="198"/>
      <c r="IOA55" s="198"/>
      <c r="IOB55" s="198"/>
      <c r="IOC55" s="198"/>
      <c r="IOD55" s="198"/>
      <c r="IOE55" s="198"/>
      <c r="IOF55" s="198"/>
      <c r="IOG55" s="198"/>
      <c r="IOH55" s="198"/>
      <c r="IOI55" s="198"/>
      <c r="IOJ55" s="198"/>
      <c r="IOK55" s="198"/>
      <c r="IOL55" s="198"/>
      <c r="IOM55" s="198"/>
      <c r="ION55" s="198"/>
      <c r="IOO55" s="198"/>
      <c r="IOP55" s="198"/>
      <c r="IOQ55" s="198"/>
      <c r="IOR55" s="198"/>
      <c r="IOS55" s="198"/>
      <c r="IOT55" s="198"/>
      <c r="IOU55" s="198"/>
      <c r="IOV55" s="198"/>
      <c r="IOW55" s="198"/>
      <c r="IOX55" s="198"/>
      <c r="IOY55" s="198"/>
      <c r="IOZ55" s="198"/>
      <c r="IPA55" s="198"/>
      <c r="IPB55" s="198"/>
      <c r="IPC55" s="198"/>
      <c r="IPD55" s="198"/>
      <c r="IPE55" s="198"/>
      <c r="IPF55" s="198"/>
      <c r="IPG55" s="198"/>
      <c r="IPH55" s="198"/>
      <c r="IPI55" s="198"/>
      <c r="IPJ55" s="198"/>
      <c r="IPK55" s="198"/>
      <c r="IPL55" s="198"/>
      <c r="IPM55" s="198"/>
      <c r="IPN55" s="198"/>
      <c r="IPO55" s="198"/>
      <c r="IPP55" s="198"/>
      <c r="IPQ55" s="198"/>
      <c r="IPR55" s="198"/>
      <c r="IPS55" s="198"/>
      <c r="IPT55" s="198"/>
      <c r="IPU55" s="198"/>
      <c r="IPV55" s="198"/>
      <c r="IPW55" s="198"/>
      <c r="IPX55" s="198"/>
      <c r="IPY55" s="198"/>
      <c r="IPZ55" s="198"/>
      <c r="IQA55" s="198"/>
      <c r="IQB55" s="198"/>
      <c r="IQC55" s="198"/>
      <c r="IQD55" s="198"/>
      <c r="IQE55" s="198"/>
      <c r="IQF55" s="198"/>
      <c r="IQG55" s="198"/>
      <c r="IQH55" s="198"/>
      <c r="IQI55" s="198"/>
      <c r="IQJ55" s="198"/>
      <c r="IQK55" s="198"/>
      <c r="IQL55" s="198"/>
      <c r="IQM55" s="198"/>
      <c r="IQN55" s="198"/>
      <c r="IQO55" s="198"/>
      <c r="IQP55" s="198"/>
      <c r="IQQ55" s="198"/>
      <c r="IQR55" s="198"/>
      <c r="IQS55" s="198"/>
      <c r="IQT55" s="198"/>
      <c r="IQU55" s="198"/>
      <c r="IQV55" s="198"/>
      <c r="IQW55" s="198"/>
      <c r="IQX55" s="198"/>
      <c r="IQY55" s="198"/>
      <c r="IQZ55" s="198"/>
      <c r="IRA55" s="198"/>
      <c r="IRB55" s="198"/>
      <c r="IRC55" s="198"/>
      <c r="IRD55" s="198"/>
      <c r="IRE55" s="198"/>
      <c r="IRF55" s="198"/>
      <c r="IRG55" s="198"/>
      <c r="IRH55" s="198"/>
      <c r="IRI55" s="198"/>
      <c r="IRJ55" s="198"/>
      <c r="IRK55" s="198"/>
      <c r="IRL55" s="198"/>
      <c r="IRM55" s="198"/>
      <c r="IRN55" s="198"/>
      <c r="IRO55" s="198"/>
      <c r="IRP55" s="198"/>
      <c r="IRQ55" s="198"/>
      <c r="IRR55" s="198"/>
      <c r="IRS55" s="198"/>
      <c r="IRT55" s="198"/>
      <c r="IRU55" s="198"/>
      <c r="IRV55" s="198"/>
      <c r="IRW55" s="198"/>
      <c r="IRX55" s="198"/>
      <c r="IRY55" s="198"/>
      <c r="IRZ55" s="198"/>
      <c r="ISA55" s="198"/>
      <c r="ISB55" s="198"/>
      <c r="ISC55" s="198"/>
      <c r="ISD55" s="198"/>
      <c r="ISE55" s="198"/>
      <c r="ISF55" s="198"/>
      <c r="ISG55" s="198"/>
      <c r="ISH55" s="198"/>
      <c r="ISI55" s="198"/>
      <c r="ISJ55" s="198"/>
      <c r="ISK55" s="198"/>
      <c r="ISL55" s="198"/>
      <c r="ISM55" s="198"/>
      <c r="ISN55" s="198"/>
      <c r="ISO55" s="198"/>
      <c r="ISP55" s="198"/>
      <c r="ISQ55" s="198"/>
      <c r="ISR55" s="198"/>
      <c r="ISS55" s="198"/>
      <c r="IST55" s="198"/>
      <c r="ISU55" s="198"/>
      <c r="ISV55" s="198"/>
      <c r="ISW55" s="198"/>
      <c r="ISX55" s="198"/>
      <c r="ISY55" s="198"/>
      <c r="ISZ55" s="198"/>
      <c r="ITA55" s="198"/>
      <c r="ITB55" s="198"/>
      <c r="ITC55" s="198"/>
      <c r="ITD55" s="198"/>
      <c r="ITE55" s="198"/>
      <c r="ITF55" s="198"/>
      <c r="ITG55" s="198"/>
      <c r="ITH55" s="198"/>
      <c r="ITI55" s="198"/>
      <c r="ITJ55" s="198"/>
      <c r="ITK55" s="198"/>
      <c r="ITL55" s="198"/>
      <c r="ITM55" s="198"/>
      <c r="ITN55" s="198"/>
      <c r="ITO55" s="198"/>
      <c r="ITP55" s="198"/>
      <c r="ITQ55" s="198"/>
      <c r="ITR55" s="198"/>
      <c r="ITS55" s="198"/>
      <c r="ITT55" s="198"/>
      <c r="ITU55" s="198"/>
      <c r="ITV55" s="198"/>
      <c r="ITW55" s="198"/>
      <c r="ITX55" s="198"/>
      <c r="ITY55" s="198"/>
      <c r="ITZ55" s="198"/>
      <c r="IUA55" s="198"/>
      <c r="IUB55" s="198"/>
      <c r="IUC55" s="198"/>
      <c r="IUD55" s="198"/>
      <c r="IUE55" s="198"/>
      <c r="IUF55" s="198"/>
      <c r="IUG55" s="198"/>
      <c r="IUH55" s="198"/>
      <c r="IUI55" s="198"/>
      <c r="IUJ55" s="198"/>
      <c r="IUK55" s="198"/>
      <c r="IUL55" s="198"/>
      <c r="IUM55" s="198"/>
      <c r="IUN55" s="198"/>
      <c r="IUO55" s="198"/>
      <c r="IUP55" s="198"/>
      <c r="IUQ55" s="198"/>
      <c r="IUR55" s="198"/>
      <c r="IUS55" s="198"/>
      <c r="IUT55" s="198"/>
      <c r="IUU55" s="198"/>
      <c r="IUV55" s="198"/>
      <c r="IUW55" s="198"/>
      <c r="IUX55" s="198"/>
      <c r="IUY55" s="198"/>
      <c r="IUZ55" s="198"/>
      <c r="IVA55" s="198"/>
      <c r="IVB55" s="198"/>
      <c r="IVC55" s="198"/>
      <c r="IVD55" s="198"/>
      <c r="IVE55" s="198"/>
      <c r="IVF55" s="198"/>
      <c r="IVG55" s="198"/>
      <c r="IVH55" s="198"/>
      <c r="IVI55" s="198"/>
      <c r="IVJ55" s="198"/>
      <c r="IVK55" s="198"/>
      <c r="IVL55" s="198"/>
      <c r="IVM55" s="198"/>
      <c r="IVN55" s="198"/>
      <c r="IVO55" s="198"/>
      <c r="IVP55" s="198"/>
      <c r="IVQ55" s="198"/>
      <c r="IVR55" s="198"/>
      <c r="IVS55" s="198"/>
      <c r="IVT55" s="198"/>
      <c r="IVU55" s="198"/>
      <c r="IVV55" s="198"/>
      <c r="IVW55" s="198"/>
      <c r="IVX55" s="198"/>
      <c r="IVY55" s="198"/>
      <c r="IVZ55" s="198"/>
      <c r="IWA55" s="198"/>
      <c r="IWB55" s="198"/>
      <c r="IWC55" s="198"/>
      <c r="IWD55" s="198"/>
      <c r="IWE55" s="198"/>
      <c r="IWF55" s="198"/>
      <c r="IWG55" s="198"/>
      <c r="IWH55" s="198"/>
      <c r="IWI55" s="198"/>
      <c r="IWJ55" s="198"/>
      <c r="IWK55" s="198"/>
      <c r="IWL55" s="198"/>
      <c r="IWM55" s="198"/>
      <c r="IWN55" s="198"/>
      <c r="IWO55" s="198"/>
      <c r="IWP55" s="198"/>
      <c r="IWQ55" s="198"/>
      <c r="IWR55" s="198"/>
      <c r="IWS55" s="198"/>
      <c r="IWT55" s="198"/>
      <c r="IWU55" s="198"/>
      <c r="IWV55" s="198"/>
      <c r="IWW55" s="198"/>
      <c r="IWX55" s="198"/>
      <c r="IWY55" s="198"/>
      <c r="IWZ55" s="198"/>
      <c r="IXA55" s="198"/>
      <c r="IXB55" s="198"/>
      <c r="IXC55" s="198"/>
      <c r="IXD55" s="198"/>
      <c r="IXE55" s="198"/>
      <c r="IXF55" s="198"/>
      <c r="IXG55" s="198"/>
      <c r="IXH55" s="198"/>
      <c r="IXI55" s="198"/>
      <c r="IXJ55" s="198"/>
      <c r="IXK55" s="198"/>
      <c r="IXL55" s="198"/>
      <c r="IXM55" s="198"/>
      <c r="IXN55" s="198"/>
      <c r="IXO55" s="198"/>
      <c r="IXP55" s="198"/>
      <c r="IXQ55" s="198"/>
      <c r="IXR55" s="198"/>
      <c r="IXS55" s="198"/>
      <c r="IXT55" s="198"/>
      <c r="IXU55" s="198"/>
      <c r="IXV55" s="198"/>
      <c r="IXW55" s="198"/>
      <c r="IXX55" s="198"/>
      <c r="IXY55" s="198"/>
      <c r="IXZ55" s="198"/>
      <c r="IYA55" s="198"/>
      <c r="IYB55" s="198"/>
      <c r="IYC55" s="198"/>
      <c r="IYD55" s="198"/>
      <c r="IYE55" s="198"/>
      <c r="IYF55" s="198"/>
      <c r="IYG55" s="198"/>
      <c r="IYH55" s="198"/>
      <c r="IYI55" s="198"/>
      <c r="IYJ55" s="198"/>
      <c r="IYK55" s="198"/>
      <c r="IYL55" s="198"/>
      <c r="IYM55" s="198"/>
      <c r="IYN55" s="198"/>
      <c r="IYO55" s="198"/>
      <c r="IYP55" s="198"/>
      <c r="IYQ55" s="198"/>
      <c r="IYR55" s="198"/>
      <c r="IYS55" s="198"/>
      <c r="IYT55" s="198"/>
      <c r="IYU55" s="198"/>
      <c r="IYV55" s="198"/>
      <c r="IYW55" s="198"/>
      <c r="IYX55" s="198"/>
      <c r="IYY55" s="198"/>
      <c r="IYZ55" s="198"/>
      <c r="IZA55" s="198"/>
      <c r="IZB55" s="198"/>
      <c r="IZC55" s="198"/>
      <c r="IZD55" s="198"/>
      <c r="IZE55" s="198"/>
      <c r="IZF55" s="198"/>
      <c r="IZG55" s="198"/>
      <c r="IZH55" s="198"/>
      <c r="IZI55" s="198"/>
      <c r="IZJ55" s="198"/>
      <c r="IZK55" s="198"/>
      <c r="IZL55" s="198"/>
      <c r="IZM55" s="198"/>
      <c r="IZN55" s="198"/>
      <c r="IZO55" s="198"/>
      <c r="IZP55" s="198"/>
      <c r="IZQ55" s="198"/>
      <c r="IZR55" s="198"/>
      <c r="IZS55" s="198"/>
      <c r="IZT55" s="198"/>
      <c r="IZU55" s="198"/>
      <c r="IZV55" s="198"/>
      <c r="IZW55" s="198"/>
      <c r="IZX55" s="198"/>
      <c r="IZY55" s="198"/>
      <c r="IZZ55" s="198"/>
      <c r="JAA55" s="198"/>
      <c r="JAB55" s="198"/>
      <c r="JAC55" s="198"/>
      <c r="JAD55" s="198"/>
      <c r="JAE55" s="198"/>
      <c r="JAF55" s="198"/>
      <c r="JAG55" s="198"/>
      <c r="JAH55" s="198"/>
      <c r="JAI55" s="198"/>
      <c r="JAJ55" s="198"/>
      <c r="JAK55" s="198"/>
      <c r="JAL55" s="198"/>
      <c r="JAM55" s="198"/>
      <c r="JAN55" s="198"/>
      <c r="JAO55" s="198"/>
      <c r="JAP55" s="198"/>
      <c r="JAQ55" s="198"/>
      <c r="JAR55" s="198"/>
      <c r="JAS55" s="198"/>
      <c r="JAT55" s="198"/>
      <c r="JAU55" s="198"/>
      <c r="JAV55" s="198"/>
      <c r="JAW55" s="198"/>
      <c r="JAX55" s="198"/>
      <c r="JAY55" s="198"/>
      <c r="JAZ55" s="198"/>
      <c r="JBA55" s="198"/>
      <c r="JBB55" s="198"/>
      <c r="JBC55" s="198"/>
      <c r="JBD55" s="198"/>
      <c r="JBE55" s="198"/>
      <c r="JBF55" s="198"/>
      <c r="JBG55" s="198"/>
      <c r="JBH55" s="198"/>
      <c r="JBI55" s="198"/>
      <c r="JBJ55" s="198"/>
      <c r="JBK55" s="198"/>
      <c r="JBL55" s="198"/>
      <c r="JBM55" s="198"/>
      <c r="JBN55" s="198"/>
      <c r="JBO55" s="198"/>
      <c r="JBP55" s="198"/>
      <c r="JBQ55" s="198"/>
      <c r="JBR55" s="198"/>
      <c r="JBS55" s="198"/>
      <c r="JBT55" s="198"/>
      <c r="JBU55" s="198"/>
      <c r="JBV55" s="198"/>
      <c r="JBW55" s="198"/>
      <c r="JBX55" s="198"/>
      <c r="JBY55" s="198"/>
      <c r="JBZ55" s="198"/>
      <c r="JCA55" s="198"/>
      <c r="JCB55" s="198"/>
      <c r="JCC55" s="198"/>
      <c r="JCD55" s="198"/>
      <c r="JCE55" s="198"/>
      <c r="JCF55" s="198"/>
      <c r="JCG55" s="198"/>
      <c r="JCH55" s="198"/>
      <c r="JCI55" s="198"/>
      <c r="JCJ55" s="198"/>
      <c r="JCK55" s="198"/>
      <c r="JCL55" s="198"/>
      <c r="JCM55" s="198"/>
      <c r="JCN55" s="198"/>
      <c r="JCO55" s="198"/>
      <c r="JCP55" s="198"/>
      <c r="JCQ55" s="198"/>
      <c r="JCR55" s="198"/>
      <c r="JCS55" s="198"/>
      <c r="JCT55" s="198"/>
      <c r="JCU55" s="198"/>
      <c r="JCV55" s="198"/>
      <c r="JCW55" s="198"/>
      <c r="JCX55" s="198"/>
      <c r="JCY55" s="198"/>
      <c r="JCZ55" s="198"/>
      <c r="JDA55" s="198"/>
      <c r="JDB55" s="198"/>
      <c r="JDC55" s="198"/>
      <c r="JDD55" s="198"/>
      <c r="JDE55" s="198"/>
      <c r="JDF55" s="198"/>
      <c r="JDG55" s="198"/>
      <c r="JDH55" s="198"/>
      <c r="JDI55" s="198"/>
      <c r="JDJ55" s="198"/>
      <c r="JDK55" s="198"/>
      <c r="JDL55" s="198"/>
      <c r="JDM55" s="198"/>
      <c r="JDN55" s="198"/>
      <c r="JDO55" s="198"/>
      <c r="JDP55" s="198"/>
      <c r="JDQ55" s="198"/>
      <c r="JDR55" s="198"/>
      <c r="JDS55" s="198"/>
      <c r="JDT55" s="198"/>
      <c r="JDU55" s="198"/>
      <c r="JDV55" s="198"/>
      <c r="JDW55" s="198"/>
      <c r="JDX55" s="198"/>
      <c r="JDY55" s="198"/>
      <c r="JDZ55" s="198"/>
      <c r="JEA55" s="198"/>
      <c r="JEB55" s="198"/>
      <c r="JEC55" s="198"/>
      <c r="JED55" s="198"/>
      <c r="JEE55" s="198"/>
      <c r="JEF55" s="198"/>
      <c r="JEG55" s="198"/>
      <c r="JEH55" s="198"/>
      <c r="JEI55" s="198"/>
      <c r="JEJ55" s="198"/>
      <c r="JEK55" s="198"/>
      <c r="JEL55" s="198"/>
      <c r="JEM55" s="198"/>
      <c r="JEN55" s="198"/>
      <c r="JEO55" s="198"/>
      <c r="JEP55" s="198"/>
      <c r="JEQ55" s="198"/>
      <c r="JER55" s="198"/>
      <c r="JES55" s="198"/>
      <c r="JET55" s="198"/>
      <c r="JEU55" s="198"/>
      <c r="JEV55" s="198"/>
      <c r="JEW55" s="198"/>
      <c r="JEX55" s="198"/>
      <c r="JEY55" s="198"/>
      <c r="JEZ55" s="198"/>
      <c r="JFA55" s="198"/>
      <c r="JFB55" s="198"/>
      <c r="JFC55" s="198"/>
      <c r="JFD55" s="198"/>
      <c r="JFE55" s="198"/>
      <c r="JFF55" s="198"/>
      <c r="JFG55" s="198"/>
      <c r="JFH55" s="198"/>
      <c r="JFI55" s="198"/>
      <c r="JFJ55" s="198"/>
      <c r="JFK55" s="198"/>
      <c r="JFL55" s="198"/>
      <c r="JFM55" s="198"/>
      <c r="JFN55" s="198"/>
      <c r="JFO55" s="198"/>
      <c r="JFP55" s="198"/>
      <c r="JFQ55" s="198"/>
      <c r="JFR55" s="198"/>
      <c r="JFS55" s="198"/>
      <c r="JFT55" s="198"/>
      <c r="JFU55" s="198"/>
      <c r="JFV55" s="198"/>
      <c r="JFW55" s="198"/>
      <c r="JFX55" s="198"/>
      <c r="JFY55" s="198"/>
      <c r="JFZ55" s="198"/>
      <c r="JGA55" s="198"/>
      <c r="JGB55" s="198"/>
      <c r="JGC55" s="198"/>
      <c r="JGD55" s="198"/>
      <c r="JGE55" s="198"/>
      <c r="JGF55" s="198"/>
      <c r="JGG55" s="198"/>
      <c r="JGH55" s="198"/>
      <c r="JGI55" s="198"/>
      <c r="JGJ55" s="198"/>
      <c r="JGK55" s="198"/>
      <c r="JGL55" s="198"/>
      <c r="JGM55" s="198"/>
      <c r="JGN55" s="198"/>
      <c r="JGO55" s="198"/>
      <c r="JGP55" s="198"/>
      <c r="JGQ55" s="198"/>
      <c r="JGR55" s="198"/>
      <c r="JGS55" s="198"/>
      <c r="JGT55" s="198"/>
      <c r="JGU55" s="198"/>
      <c r="JGV55" s="198"/>
      <c r="JGW55" s="198"/>
      <c r="JGX55" s="198"/>
      <c r="JGY55" s="198"/>
      <c r="JGZ55" s="198"/>
      <c r="JHA55" s="198"/>
      <c r="JHB55" s="198"/>
      <c r="JHC55" s="198"/>
      <c r="JHD55" s="198"/>
      <c r="JHE55" s="198"/>
      <c r="JHF55" s="198"/>
      <c r="JHG55" s="198"/>
      <c r="JHH55" s="198"/>
      <c r="JHI55" s="198"/>
      <c r="JHJ55" s="198"/>
      <c r="JHK55" s="198"/>
      <c r="JHL55" s="198"/>
      <c r="JHM55" s="198"/>
      <c r="JHN55" s="198"/>
      <c r="JHO55" s="198"/>
      <c r="JHP55" s="198"/>
      <c r="JHQ55" s="198"/>
      <c r="JHR55" s="198"/>
      <c r="JHS55" s="198"/>
      <c r="JHT55" s="198"/>
      <c r="JHU55" s="198"/>
      <c r="JHV55" s="198"/>
      <c r="JHW55" s="198"/>
      <c r="JHX55" s="198"/>
      <c r="JHY55" s="198"/>
      <c r="JHZ55" s="198"/>
      <c r="JIA55" s="198"/>
      <c r="JIB55" s="198"/>
      <c r="JIC55" s="198"/>
      <c r="JID55" s="198"/>
      <c r="JIE55" s="198"/>
      <c r="JIF55" s="198"/>
      <c r="JIG55" s="198"/>
      <c r="JIH55" s="198"/>
      <c r="JII55" s="198"/>
      <c r="JIJ55" s="198"/>
      <c r="JIK55" s="198"/>
      <c r="JIL55" s="198"/>
      <c r="JIM55" s="198"/>
      <c r="JIN55" s="198"/>
      <c r="JIO55" s="198"/>
      <c r="JIP55" s="198"/>
      <c r="JIQ55" s="198"/>
      <c r="JIR55" s="198"/>
      <c r="JIS55" s="198"/>
      <c r="JIT55" s="198"/>
      <c r="JIU55" s="198"/>
      <c r="JIV55" s="198"/>
      <c r="JIW55" s="198"/>
      <c r="JIX55" s="198"/>
      <c r="JIY55" s="198"/>
      <c r="JIZ55" s="198"/>
      <c r="JJA55" s="198"/>
      <c r="JJB55" s="198"/>
      <c r="JJC55" s="198"/>
      <c r="JJD55" s="198"/>
      <c r="JJE55" s="198"/>
      <c r="JJF55" s="198"/>
      <c r="JJG55" s="198"/>
      <c r="JJH55" s="198"/>
      <c r="JJI55" s="198"/>
      <c r="JJJ55" s="198"/>
      <c r="JJK55" s="198"/>
      <c r="JJL55" s="198"/>
      <c r="JJM55" s="198"/>
      <c r="JJN55" s="198"/>
      <c r="JJO55" s="198"/>
      <c r="JJP55" s="198"/>
      <c r="JJQ55" s="198"/>
      <c r="JJR55" s="198"/>
      <c r="JJS55" s="198"/>
      <c r="JJT55" s="198"/>
      <c r="JJU55" s="198"/>
      <c r="JJV55" s="198"/>
      <c r="JJW55" s="198"/>
      <c r="JJX55" s="198"/>
      <c r="JJY55" s="198"/>
      <c r="JJZ55" s="198"/>
      <c r="JKA55" s="198"/>
      <c r="JKB55" s="198"/>
      <c r="JKC55" s="198"/>
      <c r="JKD55" s="198"/>
      <c r="JKE55" s="198"/>
      <c r="JKF55" s="198"/>
      <c r="JKG55" s="198"/>
      <c r="JKH55" s="198"/>
      <c r="JKI55" s="198"/>
      <c r="JKJ55" s="198"/>
      <c r="JKK55" s="198"/>
      <c r="JKL55" s="198"/>
      <c r="JKM55" s="198"/>
      <c r="JKN55" s="198"/>
      <c r="JKO55" s="198"/>
      <c r="JKP55" s="198"/>
      <c r="JKQ55" s="198"/>
      <c r="JKR55" s="198"/>
      <c r="JKS55" s="198"/>
      <c r="JKT55" s="198"/>
      <c r="JKU55" s="198"/>
      <c r="JKV55" s="198"/>
      <c r="JKW55" s="198"/>
      <c r="JKX55" s="198"/>
      <c r="JKY55" s="198"/>
      <c r="JKZ55" s="198"/>
      <c r="JLA55" s="198"/>
      <c r="JLB55" s="198"/>
      <c r="JLC55" s="198"/>
      <c r="JLD55" s="198"/>
      <c r="JLE55" s="198"/>
      <c r="JLF55" s="198"/>
      <c r="JLG55" s="198"/>
      <c r="JLH55" s="198"/>
      <c r="JLI55" s="198"/>
      <c r="JLJ55" s="198"/>
      <c r="JLK55" s="198"/>
      <c r="JLL55" s="198"/>
      <c r="JLM55" s="198"/>
      <c r="JLN55" s="198"/>
      <c r="JLO55" s="198"/>
      <c r="JLP55" s="198"/>
      <c r="JLQ55" s="198"/>
      <c r="JLR55" s="198"/>
      <c r="JLS55" s="198"/>
      <c r="JLT55" s="198"/>
      <c r="JLU55" s="198"/>
      <c r="JLV55" s="198"/>
      <c r="JLW55" s="198"/>
      <c r="JLX55" s="198"/>
      <c r="JLY55" s="198"/>
      <c r="JLZ55" s="198"/>
      <c r="JMA55" s="198"/>
      <c r="JMB55" s="198"/>
      <c r="JMC55" s="198"/>
      <c r="JMD55" s="198"/>
      <c r="JME55" s="198"/>
      <c r="JMF55" s="198"/>
      <c r="JMG55" s="198"/>
      <c r="JMH55" s="198"/>
      <c r="JMI55" s="198"/>
      <c r="JMJ55" s="198"/>
      <c r="JMK55" s="198"/>
      <c r="JML55" s="198"/>
      <c r="JMM55" s="198"/>
      <c r="JMN55" s="198"/>
      <c r="JMO55" s="198"/>
      <c r="JMP55" s="198"/>
      <c r="JMQ55" s="198"/>
      <c r="JMR55" s="198"/>
      <c r="JMS55" s="198"/>
      <c r="JMT55" s="198"/>
      <c r="JMU55" s="198"/>
      <c r="JMV55" s="198"/>
      <c r="JMW55" s="198"/>
      <c r="JMX55" s="198"/>
      <c r="JMY55" s="198"/>
      <c r="JMZ55" s="198"/>
      <c r="JNA55" s="198"/>
      <c r="JNB55" s="198"/>
      <c r="JNC55" s="198"/>
      <c r="JND55" s="198"/>
      <c r="JNE55" s="198"/>
      <c r="JNF55" s="198"/>
      <c r="JNG55" s="198"/>
      <c r="JNH55" s="198"/>
      <c r="JNI55" s="198"/>
      <c r="JNJ55" s="198"/>
      <c r="JNK55" s="198"/>
      <c r="JNL55" s="198"/>
      <c r="JNM55" s="198"/>
      <c r="JNN55" s="198"/>
      <c r="JNO55" s="198"/>
      <c r="JNP55" s="198"/>
      <c r="JNQ55" s="198"/>
      <c r="JNR55" s="198"/>
      <c r="JNS55" s="198"/>
      <c r="JNT55" s="198"/>
      <c r="JNU55" s="198"/>
      <c r="JNV55" s="198"/>
      <c r="JNW55" s="198"/>
      <c r="JNX55" s="198"/>
      <c r="JNY55" s="198"/>
      <c r="JNZ55" s="198"/>
      <c r="JOA55" s="198"/>
      <c r="JOB55" s="198"/>
      <c r="JOC55" s="198"/>
      <c r="JOD55" s="198"/>
      <c r="JOE55" s="198"/>
      <c r="JOF55" s="198"/>
      <c r="JOG55" s="198"/>
      <c r="JOH55" s="198"/>
      <c r="JOI55" s="198"/>
      <c r="JOJ55" s="198"/>
      <c r="JOK55" s="198"/>
      <c r="JOL55" s="198"/>
      <c r="JOM55" s="198"/>
      <c r="JON55" s="198"/>
      <c r="JOO55" s="198"/>
      <c r="JOP55" s="198"/>
      <c r="JOQ55" s="198"/>
      <c r="JOR55" s="198"/>
      <c r="JOS55" s="198"/>
      <c r="JOT55" s="198"/>
      <c r="JOU55" s="198"/>
      <c r="JOV55" s="198"/>
      <c r="JOW55" s="198"/>
      <c r="JOX55" s="198"/>
      <c r="JOY55" s="198"/>
      <c r="JOZ55" s="198"/>
      <c r="JPA55" s="198"/>
      <c r="JPB55" s="198"/>
      <c r="JPC55" s="198"/>
      <c r="JPD55" s="198"/>
      <c r="JPE55" s="198"/>
      <c r="JPF55" s="198"/>
      <c r="JPG55" s="198"/>
      <c r="JPH55" s="198"/>
      <c r="JPI55" s="198"/>
      <c r="JPJ55" s="198"/>
      <c r="JPK55" s="198"/>
      <c r="JPL55" s="198"/>
      <c r="JPM55" s="198"/>
      <c r="JPN55" s="198"/>
      <c r="JPO55" s="198"/>
      <c r="JPP55" s="198"/>
      <c r="JPQ55" s="198"/>
      <c r="JPR55" s="198"/>
      <c r="JPS55" s="198"/>
      <c r="JPT55" s="198"/>
      <c r="JPU55" s="198"/>
      <c r="JPV55" s="198"/>
      <c r="JPW55" s="198"/>
      <c r="JPX55" s="198"/>
      <c r="JPY55" s="198"/>
      <c r="JPZ55" s="198"/>
      <c r="JQA55" s="198"/>
      <c r="JQB55" s="198"/>
      <c r="JQC55" s="198"/>
      <c r="JQD55" s="198"/>
      <c r="JQE55" s="198"/>
      <c r="JQF55" s="198"/>
      <c r="JQG55" s="198"/>
      <c r="JQH55" s="198"/>
      <c r="JQI55" s="198"/>
      <c r="JQJ55" s="198"/>
      <c r="JQK55" s="198"/>
      <c r="JQL55" s="198"/>
      <c r="JQM55" s="198"/>
      <c r="JQN55" s="198"/>
      <c r="JQO55" s="198"/>
      <c r="JQP55" s="198"/>
      <c r="JQQ55" s="198"/>
      <c r="JQR55" s="198"/>
      <c r="JQS55" s="198"/>
      <c r="JQT55" s="198"/>
      <c r="JQU55" s="198"/>
      <c r="JQV55" s="198"/>
      <c r="JQW55" s="198"/>
      <c r="JQX55" s="198"/>
      <c r="JQY55" s="198"/>
      <c r="JQZ55" s="198"/>
      <c r="JRA55" s="198"/>
      <c r="JRB55" s="198"/>
      <c r="JRC55" s="198"/>
      <c r="JRD55" s="198"/>
      <c r="JRE55" s="198"/>
      <c r="JRF55" s="198"/>
      <c r="JRG55" s="198"/>
      <c r="JRH55" s="198"/>
      <c r="JRI55" s="198"/>
      <c r="JRJ55" s="198"/>
      <c r="JRK55" s="198"/>
      <c r="JRL55" s="198"/>
      <c r="JRM55" s="198"/>
      <c r="JRN55" s="198"/>
      <c r="JRO55" s="198"/>
      <c r="JRP55" s="198"/>
      <c r="JRQ55" s="198"/>
      <c r="JRR55" s="198"/>
      <c r="JRS55" s="198"/>
      <c r="JRT55" s="198"/>
      <c r="JRU55" s="198"/>
      <c r="JRV55" s="198"/>
      <c r="JRW55" s="198"/>
      <c r="JRX55" s="198"/>
      <c r="JRY55" s="198"/>
      <c r="JRZ55" s="198"/>
      <c r="JSA55" s="198"/>
      <c r="JSB55" s="198"/>
      <c r="JSC55" s="198"/>
      <c r="JSD55" s="198"/>
      <c r="JSE55" s="198"/>
      <c r="JSF55" s="198"/>
      <c r="JSG55" s="198"/>
      <c r="JSH55" s="198"/>
      <c r="JSI55" s="198"/>
      <c r="JSJ55" s="198"/>
      <c r="JSK55" s="198"/>
      <c r="JSL55" s="198"/>
      <c r="JSM55" s="198"/>
      <c r="JSN55" s="198"/>
      <c r="JSO55" s="198"/>
      <c r="JSP55" s="198"/>
      <c r="JSQ55" s="198"/>
      <c r="JSR55" s="198"/>
      <c r="JSS55" s="198"/>
      <c r="JST55" s="198"/>
      <c r="JSU55" s="198"/>
      <c r="JSV55" s="198"/>
      <c r="JSW55" s="198"/>
      <c r="JSX55" s="198"/>
      <c r="JSY55" s="198"/>
      <c r="JSZ55" s="198"/>
      <c r="JTA55" s="198"/>
      <c r="JTB55" s="198"/>
      <c r="JTC55" s="198"/>
      <c r="JTD55" s="198"/>
      <c r="JTE55" s="198"/>
      <c r="JTF55" s="198"/>
      <c r="JTG55" s="198"/>
      <c r="JTH55" s="198"/>
      <c r="JTI55" s="198"/>
      <c r="JTJ55" s="198"/>
      <c r="JTK55" s="198"/>
      <c r="JTL55" s="198"/>
      <c r="JTM55" s="198"/>
      <c r="JTN55" s="198"/>
      <c r="JTO55" s="198"/>
      <c r="JTP55" s="198"/>
      <c r="JTQ55" s="198"/>
      <c r="JTR55" s="198"/>
      <c r="JTS55" s="198"/>
      <c r="JTT55" s="198"/>
      <c r="JTU55" s="198"/>
      <c r="JTV55" s="198"/>
      <c r="JTW55" s="198"/>
      <c r="JTX55" s="198"/>
      <c r="JTY55" s="198"/>
      <c r="JTZ55" s="198"/>
      <c r="JUA55" s="198"/>
      <c r="JUB55" s="198"/>
      <c r="JUC55" s="198"/>
      <c r="JUD55" s="198"/>
      <c r="JUE55" s="198"/>
      <c r="JUF55" s="198"/>
      <c r="JUG55" s="198"/>
      <c r="JUH55" s="198"/>
      <c r="JUI55" s="198"/>
      <c r="JUJ55" s="198"/>
      <c r="JUK55" s="198"/>
      <c r="JUL55" s="198"/>
      <c r="JUM55" s="198"/>
      <c r="JUN55" s="198"/>
      <c r="JUO55" s="198"/>
      <c r="JUP55" s="198"/>
      <c r="JUQ55" s="198"/>
      <c r="JUR55" s="198"/>
      <c r="JUS55" s="198"/>
      <c r="JUT55" s="198"/>
      <c r="JUU55" s="198"/>
      <c r="JUV55" s="198"/>
      <c r="JUW55" s="198"/>
      <c r="JUX55" s="198"/>
      <c r="JUY55" s="198"/>
      <c r="JUZ55" s="198"/>
      <c r="JVA55" s="198"/>
      <c r="JVB55" s="198"/>
      <c r="JVC55" s="198"/>
      <c r="JVD55" s="198"/>
      <c r="JVE55" s="198"/>
      <c r="JVF55" s="198"/>
      <c r="JVG55" s="198"/>
      <c r="JVH55" s="198"/>
      <c r="JVI55" s="198"/>
      <c r="JVJ55" s="198"/>
      <c r="JVK55" s="198"/>
      <c r="JVL55" s="198"/>
      <c r="JVM55" s="198"/>
      <c r="JVN55" s="198"/>
      <c r="JVO55" s="198"/>
      <c r="JVP55" s="198"/>
      <c r="JVQ55" s="198"/>
      <c r="JVR55" s="198"/>
      <c r="JVS55" s="198"/>
      <c r="JVT55" s="198"/>
      <c r="JVU55" s="198"/>
      <c r="JVV55" s="198"/>
      <c r="JVW55" s="198"/>
      <c r="JVX55" s="198"/>
      <c r="JVY55" s="198"/>
      <c r="JVZ55" s="198"/>
      <c r="JWA55" s="198"/>
      <c r="JWB55" s="198"/>
      <c r="JWC55" s="198"/>
      <c r="JWD55" s="198"/>
      <c r="JWE55" s="198"/>
      <c r="JWF55" s="198"/>
      <c r="JWG55" s="198"/>
      <c r="JWH55" s="198"/>
      <c r="JWI55" s="198"/>
      <c r="JWJ55" s="198"/>
      <c r="JWK55" s="198"/>
      <c r="JWL55" s="198"/>
      <c r="JWM55" s="198"/>
      <c r="JWN55" s="198"/>
      <c r="JWO55" s="198"/>
      <c r="JWP55" s="198"/>
      <c r="JWQ55" s="198"/>
      <c r="JWR55" s="198"/>
      <c r="JWS55" s="198"/>
      <c r="JWT55" s="198"/>
      <c r="JWU55" s="198"/>
      <c r="JWV55" s="198"/>
      <c r="JWW55" s="198"/>
      <c r="JWX55" s="198"/>
      <c r="JWY55" s="198"/>
      <c r="JWZ55" s="198"/>
      <c r="JXA55" s="198"/>
      <c r="JXB55" s="198"/>
      <c r="JXC55" s="198"/>
      <c r="JXD55" s="198"/>
      <c r="JXE55" s="198"/>
      <c r="JXF55" s="198"/>
      <c r="JXG55" s="198"/>
      <c r="JXH55" s="198"/>
      <c r="JXI55" s="198"/>
      <c r="JXJ55" s="198"/>
      <c r="JXK55" s="198"/>
      <c r="JXL55" s="198"/>
      <c r="JXM55" s="198"/>
      <c r="JXN55" s="198"/>
      <c r="JXO55" s="198"/>
      <c r="JXP55" s="198"/>
      <c r="JXQ55" s="198"/>
      <c r="JXR55" s="198"/>
      <c r="JXS55" s="198"/>
      <c r="JXT55" s="198"/>
      <c r="JXU55" s="198"/>
      <c r="JXV55" s="198"/>
      <c r="JXW55" s="198"/>
      <c r="JXX55" s="198"/>
      <c r="JXY55" s="198"/>
      <c r="JXZ55" s="198"/>
      <c r="JYA55" s="198"/>
      <c r="JYB55" s="198"/>
      <c r="JYC55" s="198"/>
      <c r="JYD55" s="198"/>
      <c r="JYE55" s="198"/>
      <c r="JYF55" s="198"/>
      <c r="JYG55" s="198"/>
      <c r="JYH55" s="198"/>
      <c r="JYI55" s="198"/>
      <c r="JYJ55" s="198"/>
      <c r="JYK55" s="198"/>
      <c r="JYL55" s="198"/>
      <c r="JYM55" s="198"/>
      <c r="JYN55" s="198"/>
      <c r="JYO55" s="198"/>
      <c r="JYP55" s="198"/>
      <c r="JYQ55" s="198"/>
      <c r="JYR55" s="198"/>
      <c r="JYS55" s="198"/>
      <c r="JYT55" s="198"/>
      <c r="JYU55" s="198"/>
      <c r="JYV55" s="198"/>
      <c r="JYW55" s="198"/>
      <c r="JYX55" s="198"/>
      <c r="JYY55" s="198"/>
      <c r="JYZ55" s="198"/>
      <c r="JZA55" s="198"/>
      <c r="JZB55" s="198"/>
      <c r="JZC55" s="198"/>
      <c r="JZD55" s="198"/>
      <c r="JZE55" s="198"/>
      <c r="JZF55" s="198"/>
      <c r="JZG55" s="198"/>
      <c r="JZH55" s="198"/>
      <c r="JZI55" s="198"/>
      <c r="JZJ55" s="198"/>
      <c r="JZK55" s="198"/>
      <c r="JZL55" s="198"/>
      <c r="JZM55" s="198"/>
      <c r="JZN55" s="198"/>
      <c r="JZO55" s="198"/>
      <c r="JZP55" s="198"/>
      <c r="JZQ55" s="198"/>
      <c r="JZR55" s="198"/>
      <c r="JZS55" s="198"/>
      <c r="JZT55" s="198"/>
      <c r="JZU55" s="198"/>
      <c r="JZV55" s="198"/>
      <c r="JZW55" s="198"/>
      <c r="JZX55" s="198"/>
      <c r="JZY55" s="198"/>
      <c r="JZZ55" s="198"/>
      <c r="KAA55" s="198"/>
      <c r="KAB55" s="198"/>
      <c r="KAC55" s="198"/>
      <c r="KAD55" s="198"/>
      <c r="KAE55" s="198"/>
      <c r="KAF55" s="198"/>
      <c r="KAG55" s="198"/>
      <c r="KAH55" s="198"/>
      <c r="KAI55" s="198"/>
      <c r="KAJ55" s="198"/>
      <c r="KAK55" s="198"/>
      <c r="KAL55" s="198"/>
      <c r="KAM55" s="198"/>
      <c r="KAN55" s="198"/>
      <c r="KAO55" s="198"/>
      <c r="KAP55" s="198"/>
      <c r="KAQ55" s="198"/>
      <c r="KAR55" s="198"/>
      <c r="KAS55" s="198"/>
      <c r="KAT55" s="198"/>
      <c r="KAU55" s="198"/>
      <c r="KAV55" s="198"/>
      <c r="KAW55" s="198"/>
      <c r="KAX55" s="198"/>
      <c r="KAY55" s="198"/>
      <c r="KAZ55" s="198"/>
      <c r="KBA55" s="198"/>
      <c r="KBB55" s="198"/>
      <c r="KBC55" s="198"/>
      <c r="KBD55" s="198"/>
      <c r="KBE55" s="198"/>
      <c r="KBF55" s="198"/>
      <c r="KBG55" s="198"/>
      <c r="KBH55" s="198"/>
      <c r="KBI55" s="198"/>
      <c r="KBJ55" s="198"/>
      <c r="KBK55" s="198"/>
      <c r="KBL55" s="198"/>
      <c r="KBM55" s="198"/>
      <c r="KBN55" s="198"/>
      <c r="KBO55" s="198"/>
      <c r="KBP55" s="198"/>
      <c r="KBQ55" s="198"/>
      <c r="KBR55" s="198"/>
      <c r="KBS55" s="198"/>
      <c r="KBT55" s="198"/>
      <c r="KBU55" s="198"/>
      <c r="KBV55" s="198"/>
      <c r="KBW55" s="198"/>
      <c r="KBX55" s="198"/>
      <c r="KBY55" s="198"/>
      <c r="KBZ55" s="198"/>
      <c r="KCA55" s="198"/>
      <c r="KCB55" s="198"/>
      <c r="KCC55" s="198"/>
      <c r="KCD55" s="198"/>
      <c r="KCE55" s="198"/>
      <c r="KCF55" s="198"/>
      <c r="KCG55" s="198"/>
      <c r="KCH55" s="198"/>
      <c r="KCI55" s="198"/>
      <c r="KCJ55" s="198"/>
      <c r="KCK55" s="198"/>
      <c r="KCL55" s="198"/>
      <c r="KCM55" s="198"/>
      <c r="KCN55" s="198"/>
      <c r="KCO55" s="198"/>
      <c r="KCP55" s="198"/>
      <c r="KCQ55" s="198"/>
      <c r="KCR55" s="198"/>
      <c r="KCS55" s="198"/>
      <c r="KCT55" s="198"/>
      <c r="KCU55" s="198"/>
      <c r="KCV55" s="198"/>
      <c r="KCW55" s="198"/>
      <c r="KCX55" s="198"/>
      <c r="KCY55" s="198"/>
      <c r="KCZ55" s="198"/>
      <c r="KDA55" s="198"/>
      <c r="KDB55" s="198"/>
      <c r="KDC55" s="198"/>
      <c r="KDD55" s="198"/>
      <c r="KDE55" s="198"/>
      <c r="KDF55" s="198"/>
      <c r="KDG55" s="198"/>
      <c r="KDH55" s="198"/>
      <c r="KDI55" s="198"/>
      <c r="KDJ55" s="198"/>
      <c r="KDK55" s="198"/>
      <c r="KDL55" s="198"/>
      <c r="KDM55" s="198"/>
      <c r="KDN55" s="198"/>
      <c r="KDO55" s="198"/>
      <c r="KDP55" s="198"/>
      <c r="KDQ55" s="198"/>
      <c r="KDR55" s="198"/>
      <c r="KDS55" s="198"/>
      <c r="KDT55" s="198"/>
      <c r="KDU55" s="198"/>
      <c r="KDV55" s="198"/>
      <c r="KDW55" s="198"/>
      <c r="KDX55" s="198"/>
      <c r="KDY55" s="198"/>
      <c r="KDZ55" s="198"/>
      <c r="KEA55" s="198"/>
      <c r="KEB55" s="198"/>
      <c r="KEC55" s="198"/>
      <c r="KED55" s="198"/>
      <c r="KEE55" s="198"/>
      <c r="KEF55" s="198"/>
      <c r="KEG55" s="198"/>
      <c r="KEH55" s="198"/>
      <c r="KEI55" s="198"/>
      <c r="KEJ55" s="198"/>
      <c r="KEK55" s="198"/>
      <c r="KEL55" s="198"/>
      <c r="KEM55" s="198"/>
      <c r="KEN55" s="198"/>
      <c r="KEO55" s="198"/>
      <c r="KEP55" s="198"/>
      <c r="KEQ55" s="198"/>
      <c r="KER55" s="198"/>
      <c r="KES55" s="198"/>
      <c r="KET55" s="198"/>
      <c r="KEU55" s="198"/>
      <c r="KEV55" s="198"/>
      <c r="KEW55" s="198"/>
      <c r="KEX55" s="198"/>
      <c r="KEY55" s="198"/>
      <c r="KEZ55" s="198"/>
      <c r="KFA55" s="198"/>
      <c r="KFB55" s="198"/>
      <c r="KFC55" s="198"/>
      <c r="KFD55" s="198"/>
      <c r="KFE55" s="198"/>
      <c r="KFF55" s="198"/>
      <c r="KFG55" s="198"/>
      <c r="KFH55" s="198"/>
      <c r="KFI55" s="198"/>
      <c r="KFJ55" s="198"/>
      <c r="KFK55" s="198"/>
      <c r="KFL55" s="198"/>
      <c r="KFM55" s="198"/>
      <c r="KFN55" s="198"/>
      <c r="KFO55" s="198"/>
      <c r="KFP55" s="198"/>
      <c r="KFQ55" s="198"/>
      <c r="KFR55" s="198"/>
      <c r="KFS55" s="198"/>
      <c r="KFT55" s="198"/>
      <c r="KFU55" s="198"/>
      <c r="KFV55" s="198"/>
      <c r="KFW55" s="198"/>
      <c r="KFX55" s="198"/>
      <c r="KFY55" s="198"/>
      <c r="KFZ55" s="198"/>
      <c r="KGA55" s="198"/>
      <c r="KGB55" s="198"/>
      <c r="KGC55" s="198"/>
      <c r="KGD55" s="198"/>
      <c r="KGE55" s="198"/>
      <c r="KGF55" s="198"/>
      <c r="KGG55" s="198"/>
      <c r="KGH55" s="198"/>
      <c r="KGI55" s="198"/>
      <c r="KGJ55" s="198"/>
      <c r="KGK55" s="198"/>
      <c r="KGL55" s="198"/>
      <c r="KGM55" s="198"/>
      <c r="KGN55" s="198"/>
      <c r="KGO55" s="198"/>
      <c r="KGP55" s="198"/>
      <c r="KGQ55" s="198"/>
      <c r="KGR55" s="198"/>
      <c r="KGS55" s="198"/>
      <c r="KGT55" s="198"/>
      <c r="KGU55" s="198"/>
      <c r="KGV55" s="198"/>
      <c r="KGW55" s="198"/>
      <c r="KGX55" s="198"/>
      <c r="KGY55" s="198"/>
      <c r="KGZ55" s="198"/>
      <c r="KHA55" s="198"/>
      <c r="KHB55" s="198"/>
      <c r="KHC55" s="198"/>
      <c r="KHD55" s="198"/>
      <c r="KHE55" s="198"/>
      <c r="KHF55" s="198"/>
      <c r="KHG55" s="198"/>
      <c r="KHH55" s="198"/>
      <c r="KHI55" s="198"/>
      <c r="KHJ55" s="198"/>
      <c r="KHK55" s="198"/>
      <c r="KHL55" s="198"/>
      <c r="KHM55" s="198"/>
      <c r="KHN55" s="198"/>
      <c r="KHO55" s="198"/>
      <c r="KHP55" s="198"/>
      <c r="KHQ55" s="198"/>
      <c r="KHR55" s="198"/>
      <c r="KHS55" s="198"/>
      <c r="KHT55" s="198"/>
      <c r="KHU55" s="198"/>
      <c r="KHV55" s="198"/>
      <c r="KHW55" s="198"/>
      <c r="KHX55" s="198"/>
      <c r="KHY55" s="198"/>
      <c r="KHZ55" s="198"/>
      <c r="KIA55" s="198"/>
      <c r="KIB55" s="198"/>
      <c r="KIC55" s="198"/>
      <c r="KID55" s="198"/>
      <c r="KIE55" s="198"/>
      <c r="KIF55" s="198"/>
      <c r="KIG55" s="198"/>
      <c r="KIH55" s="198"/>
      <c r="KII55" s="198"/>
      <c r="KIJ55" s="198"/>
      <c r="KIK55" s="198"/>
      <c r="KIL55" s="198"/>
      <c r="KIM55" s="198"/>
      <c r="KIN55" s="198"/>
      <c r="KIO55" s="198"/>
      <c r="KIP55" s="198"/>
      <c r="KIQ55" s="198"/>
      <c r="KIR55" s="198"/>
      <c r="KIS55" s="198"/>
      <c r="KIT55" s="198"/>
      <c r="KIU55" s="198"/>
      <c r="KIV55" s="198"/>
      <c r="KIW55" s="198"/>
      <c r="KIX55" s="198"/>
      <c r="KIY55" s="198"/>
      <c r="KIZ55" s="198"/>
      <c r="KJA55" s="198"/>
      <c r="KJB55" s="198"/>
      <c r="KJC55" s="198"/>
      <c r="KJD55" s="198"/>
      <c r="KJE55" s="198"/>
      <c r="KJF55" s="198"/>
      <c r="KJG55" s="198"/>
      <c r="KJH55" s="198"/>
      <c r="KJI55" s="198"/>
      <c r="KJJ55" s="198"/>
      <c r="KJK55" s="198"/>
      <c r="KJL55" s="198"/>
      <c r="KJM55" s="198"/>
      <c r="KJN55" s="198"/>
      <c r="KJO55" s="198"/>
      <c r="KJP55" s="198"/>
      <c r="KJQ55" s="198"/>
      <c r="KJR55" s="198"/>
      <c r="KJS55" s="198"/>
      <c r="KJT55" s="198"/>
      <c r="KJU55" s="198"/>
      <c r="KJV55" s="198"/>
      <c r="KJW55" s="198"/>
      <c r="KJX55" s="198"/>
      <c r="KJY55" s="198"/>
      <c r="KJZ55" s="198"/>
      <c r="KKA55" s="198"/>
      <c r="KKB55" s="198"/>
      <c r="KKC55" s="198"/>
      <c r="KKD55" s="198"/>
      <c r="KKE55" s="198"/>
      <c r="KKF55" s="198"/>
      <c r="KKG55" s="198"/>
      <c r="KKH55" s="198"/>
      <c r="KKI55" s="198"/>
      <c r="KKJ55" s="198"/>
      <c r="KKK55" s="198"/>
      <c r="KKL55" s="198"/>
      <c r="KKM55" s="198"/>
      <c r="KKN55" s="198"/>
      <c r="KKO55" s="198"/>
      <c r="KKP55" s="198"/>
      <c r="KKQ55" s="198"/>
      <c r="KKR55" s="198"/>
      <c r="KKS55" s="198"/>
      <c r="KKT55" s="198"/>
      <c r="KKU55" s="198"/>
      <c r="KKV55" s="198"/>
      <c r="KKW55" s="198"/>
      <c r="KKX55" s="198"/>
      <c r="KKY55" s="198"/>
      <c r="KKZ55" s="198"/>
      <c r="KLA55" s="198"/>
      <c r="KLB55" s="198"/>
      <c r="KLC55" s="198"/>
      <c r="KLD55" s="198"/>
      <c r="KLE55" s="198"/>
      <c r="KLF55" s="198"/>
      <c r="KLG55" s="198"/>
      <c r="KLH55" s="198"/>
      <c r="KLI55" s="198"/>
      <c r="KLJ55" s="198"/>
      <c r="KLK55" s="198"/>
      <c r="KLL55" s="198"/>
      <c r="KLM55" s="198"/>
      <c r="KLN55" s="198"/>
      <c r="KLO55" s="198"/>
      <c r="KLP55" s="198"/>
      <c r="KLQ55" s="198"/>
      <c r="KLR55" s="198"/>
      <c r="KLS55" s="198"/>
      <c r="KLT55" s="198"/>
      <c r="KLU55" s="198"/>
      <c r="KLV55" s="198"/>
      <c r="KLW55" s="198"/>
      <c r="KLX55" s="198"/>
      <c r="KLY55" s="198"/>
      <c r="KLZ55" s="198"/>
      <c r="KMA55" s="198"/>
      <c r="KMB55" s="198"/>
      <c r="KMC55" s="198"/>
      <c r="KMD55" s="198"/>
      <c r="KME55" s="198"/>
      <c r="KMF55" s="198"/>
      <c r="KMG55" s="198"/>
      <c r="KMH55" s="198"/>
      <c r="KMI55" s="198"/>
      <c r="KMJ55" s="198"/>
      <c r="KMK55" s="198"/>
      <c r="KML55" s="198"/>
      <c r="KMM55" s="198"/>
      <c r="KMN55" s="198"/>
      <c r="KMO55" s="198"/>
      <c r="KMP55" s="198"/>
      <c r="KMQ55" s="198"/>
      <c r="KMR55" s="198"/>
      <c r="KMS55" s="198"/>
      <c r="KMT55" s="198"/>
      <c r="KMU55" s="198"/>
      <c r="KMV55" s="198"/>
      <c r="KMW55" s="198"/>
      <c r="KMX55" s="198"/>
      <c r="KMY55" s="198"/>
      <c r="KMZ55" s="198"/>
      <c r="KNA55" s="198"/>
      <c r="KNB55" s="198"/>
      <c r="KNC55" s="198"/>
      <c r="KND55" s="198"/>
      <c r="KNE55" s="198"/>
      <c r="KNF55" s="198"/>
      <c r="KNG55" s="198"/>
      <c r="KNH55" s="198"/>
      <c r="KNI55" s="198"/>
      <c r="KNJ55" s="198"/>
      <c r="KNK55" s="198"/>
      <c r="KNL55" s="198"/>
      <c r="KNM55" s="198"/>
      <c r="KNN55" s="198"/>
      <c r="KNO55" s="198"/>
      <c r="KNP55" s="198"/>
      <c r="KNQ55" s="198"/>
      <c r="KNR55" s="198"/>
      <c r="KNS55" s="198"/>
      <c r="KNT55" s="198"/>
      <c r="KNU55" s="198"/>
      <c r="KNV55" s="198"/>
      <c r="KNW55" s="198"/>
      <c r="KNX55" s="198"/>
      <c r="KNY55" s="198"/>
      <c r="KNZ55" s="198"/>
      <c r="KOA55" s="198"/>
      <c r="KOB55" s="198"/>
      <c r="KOC55" s="198"/>
      <c r="KOD55" s="198"/>
      <c r="KOE55" s="198"/>
      <c r="KOF55" s="198"/>
      <c r="KOG55" s="198"/>
      <c r="KOH55" s="198"/>
      <c r="KOI55" s="198"/>
      <c r="KOJ55" s="198"/>
      <c r="KOK55" s="198"/>
      <c r="KOL55" s="198"/>
      <c r="KOM55" s="198"/>
      <c r="KON55" s="198"/>
      <c r="KOO55" s="198"/>
      <c r="KOP55" s="198"/>
      <c r="KOQ55" s="198"/>
      <c r="KOR55" s="198"/>
      <c r="KOS55" s="198"/>
      <c r="KOT55" s="198"/>
      <c r="KOU55" s="198"/>
      <c r="KOV55" s="198"/>
      <c r="KOW55" s="198"/>
      <c r="KOX55" s="198"/>
      <c r="KOY55" s="198"/>
      <c r="KOZ55" s="198"/>
      <c r="KPA55" s="198"/>
      <c r="KPB55" s="198"/>
      <c r="KPC55" s="198"/>
      <c r="KPD55" s="198"/>
      <c r="KPE55" s="198"/>
      <c r="KPF55" s="198"/>
      <c r="KPG55" s="198"/>
      <c r="KPH55" s="198"/>
      <c r="KPI55" s="198"/>
      <c r="KPJ55" s="198"/>
      <c r="KPK55" s="198"/>
      <c r="KPL55" s="198"/>
      <c r="KPM55" s="198"/>
      <c r="KPN55" s="198"/>
      <c r="KPO55" s="198"/>
      <c r="KPP55" s="198"/>
      <c r="KPQ55" s="198"/>
      <c r="KPR55" s="198"/>
      <c r="KPS55" s="198"/>
      <c r="KPT55" s="198"/>
      <c r="KPU55" s="198"/>
      <c r="KPV55" s="198"/>
      <c r="KPW55" s="198"/>
      <c r="KPX55" s="198"/>
      <c r="KPY55" s="198"/>
      <c r="KPZ55" s="198"/>
      <c r="KQA55" s="198"/>
      <c r="KQB55" s="198"/>
      <c r="KQC55" s="198"/>
      <c r="KQD55" s="198"/>
      <c r="KQE55" s="198"/>
      <c r="KQF55" s="198"/>
      <c r="KQG55" s="198"/>
      <c r="KQH55" s="198"/>
      <c r="KQI55" s="198"/>
      <c r="KQJ55" s="198"/>
      <c r="KQK55" s="198"/>
      <c r="KQL55" s="198"/>
      <c r="KQM55" s="198"/>
      <c r="KQN55" s="198"/>
      <c r="KQO55" s="198"/>
      <c r="KQP55" s="198"/>
      <c r="KQQ55" s="198"/>
      <c r="KQR55" s="198"/>
      <c r="KQS55" s="198"/>
      <c r="KQT55" s="198"/>
      <c r="KQU55" s="198"/>
      <c r="KQV55" s="198"/>
      <c r="KQW55" s="198"/>
      <c r="KQX55" s="198"/>
      <c r="KQY55" s="198"/>
      <c r="KQZ55" s="198"/>
      <c r="KRA55" s="198"/>
      <c r="KRB55" s="198"/>
      <c r="KRC55" s="198"/>
      <c r="KRD55" s="198"/>
      <c r="KRE55" s="198"/>
      <c r="KRF55" s="198"/>
      <c r="KRG55" s="198"/>
      <c r="KRH55" s="198"/>
      <c r="KRI55" s="198"/>
      <c r="KRJ55" s="198"/>
      <c r="KRK55" s="198"/>
      <c r="KRL55" s="198"/>
      <c r="KRM55" s="198"/>
      <c r="KRN55" s="198"/>
      <c r="KRO55" s="198"/>
      <c r="KRP55" s="198"/>
      <c r="KRQ55" s="198"/>
      <c r="KRR55" s="198"/>
      <c r="KRS55" s="198"/>
      <c r="KRT55" s="198"/>
      <c r="KRU55" s="198"/>
      <c r="KRV55" s="198"/>
      <c r="KRW55" s="198"/>
      <c r="KRX55" s="198"/>
      <c r="KRY55" s="198"/>
      <c r="KRZ55" s="198"/>
      <c r="KSA55" s="198"/>
      <c r="KSB55" s="198"/>
      <c r="KSC55" s="198"/>
      <c r="KSD55" s="198"/>
      <c r="KSE55" s="198"/>
      <c r="KSF55" s="198"/>
      <c r="KSG55" s="198"/>
      <c r="KSH55" s="198"/>
      <c r="KSI55" s="198"/>
      <c r="KSJ55" s="198"/>
      <c r="KSK55" s="198"/>
      <c r="KSL55" s="198"/>
      <c r="KSM55" s="198"/>
      <c r="KSN55" s="198"/>
      <c r="KSO55" s="198"/>
      <c r="KSP55" s="198"/>
      <c r="KSQ55" s="198"/>
      <c r="KSR55" s="198"/>
      <c r="KSS55" s="198"/>
      <c r="KST55" s="198"/>
      <c r="KSU55" s="198"/>
      <c r="KSV55" s="198"/>
      <c r="KSW55" s="198"/>
      <c r="KSX55" s="198"/>
      <c r="KSY55" s="198"/>
      <c r="KSZ55" s="198"/>
      <c r="KTA55" s="198"/>
      <c r="KTB55" s="198"/>
      <c r="KTC55" s="198"/>
      <c r="KTD55" s="198"/>
      <c r="KTE55" s="198"/>
      <c r="KTF55" s="198"/>
      <c r="KTG55" s="198"/>
      <c r="KTH55" s="198"/>
      <c r="KTI55" s="198"/>
      <c r="KTJ55" s="198"/>
      <c r="KTK55" s="198"/>
      <c r="KTL55" s="198"/>
      <c r="KTM55" s="198"/>
      <c r="KTN55" s="198"/>
      <c r="KTO55" s="198"/>
      <c r="KTP55" s="198"/>
      <c r="KTQ55" s="198"/>
      <c r="KTR55" s="198"/>
      <c r="KTS55" s="198"/>
      <c r="KTT55" s="198"/>
      <c r="KTU55" s="198"/>
      <c r="KTV55" s="198"/>
      <c r="KTW55" s="198"/>
      <c r="KTX55" s="198"/>
      <c r="KTY55" s="198"/>
      <c r="KTZ55" s="198"/>
      <c r="KUA55" s="198"/>
      <c r="KUB55" s="198"/>
      <c r="KUC55" s="198"/>
      <c r="KUD55" s="198"/>
      <c r="KUE55" s="198"/>
      <c r="KUF55" s="198"/>
      <c r="KUG55" s="198"/>
      <c r="KUH55" s="198"/>
      <c r="KUI55" s="198"/>
      <c r="KUJ55" s="198"/>
      <c r="KUK55" s="198"/>
      <c r="KUL55" s="198"/>
      <c r="KUM55" s="198"/>
      <c r="KUN55" s="198"/>
      <c r="KUO55" s="198"/>
      <c r="KUP55" s="198"/>
      <c r="KUQ55" s="198"/>
      <c r="KUR55" s="198"/>
      <c r="KUS55" s="198"/>
      <c r="KUT55" s="198"/>
      <c r="KUU55" s="198"/>
      <c r="KUV55" s="198"/>
      <c r="KUW55" s="198"/>
      <c r="KUX55" s="198"/>
      <c r="KUY55" s="198"/>
      <c r="KUZ55" s="198"/>
      <c r="KVA55" s="198"/>
      <c r="KVB55" s="198"/>
      <c r="KVC55" s="198"/>
      <c r="KVD55" s="198"/>
      <c r="KVE55" s="198"/>
      <c r="KVF55" s="198"/>
      <c r="KVG55" s="198"/>
      <c r="KVH55" s="198"/>
      <c r="KVI55" s="198"/>
      <c r="KVJ55" s="198"/>
      <c r="KVK55" s="198"/>
      <c r="KVL55" s="198"/>
      <c r="KVM55" s="198"/>
      <c r="KVN55" s="198"/>
      <c r="KVO55" s="198"/>
      <c r="KVP55" s="198"/>
      <c r="KVQ55" s="198"/>
      <c r="KVR55" s="198"/>
      <c r="KVS55" s="198"/>
      <c r="KVT55" s="198"/>
      <c r="KVU55" s="198"/>
      <c r="KVV55" s="198"/>
      <c r="KVW55" s="198"/>
      <c r="KVX55" s="198"/>
      <c r="KVY55" s="198"/>
      <c r="KVZ55" s="198"/>
      <c r="KWA55" s="198"/>
      <c r="KWB55" s="198"/>
      <c r="KWC55" s="198"/>
      <c r="KWD55" s="198"/>
      <c r="KWE55" s="198"/>
      <c r="KWF55" s="198"/>
      <c r="KWG55" s="198"/>
      <c r="KWH55" s="198"/>
      <c r="KWI55" s="198"/>
      <c r="KWJ55" s="198"/>
      <c r="KWK55" s="198"/>
      <c r="KWL55" s="198"/>
      <c r="KWM55" s="198"/>
      <c r="KWN55" s="198"/>
      <c r="KWO55" s="198"/>
      <c r="KWP55" s="198"/>
      <c r="KWQ55" s="198"/>
      <c r="KWR55" s="198"/>
      <c r="KWS55" s="198"/>
      <c r="KWT55" s="198"/>
      <c r="KWU55" s="198"/>
      <c r="KWV55" s="198"/>
      <c r="KWW55" s="198"/>
      <c r="KWX55" s="198"/>
      <c r="KWY55" s="198"/>
      <c r="KWZ55" s="198"/>
      <c r="KXA55" s="198"/>
      <c r="KXB55" s="198"/>
      <c r="KXC55" s="198"/>
      <c r="KXD55" s="198"/>
      <c r="KXE55" s="198"/>
      <c r="KXF55" s="198"/>
      <c r="KXG55" s="198"/>
      <c r="KXH55" s="198"/>
      <c r="KXI55" s="198"/>
      <c r="KXJ55" s="198"/>
      <c r="KXK55" s="198"/>
      <c r="KXL55" s="198"/>
      <c r="KXM55" s="198"/>
      <c r="KXN55" s="198"/>
      <c r="KXO55" s="198"/>
      <c r="KXP55" s="198"/>
      <c r="KXQ55" s="198"/>
      <c r="KXR55" s="198"/>
      <c r="KXS55" s="198"/>
      <c r="KXT55" s="198"/>
      <c r="KXU55" s="198"/>
      <c r="KXV55" s="198"/>
      <c r="KXW55" s="198"/>
      <c r="KXX55" s="198"/>
      <c r="KXY55" s="198"/>
      <c r="KXZ55" s="198"/>
      <c r="KYA55" s="198"/>
      <c r="KYB55" s="198"/>
      <c r="KYC55" s="198"/>
      <c r="KYD55" s="198"/>
      <c r="KYE55" s="198"/>
      <c r="KYF55" s="198"/>
      <c r="KYG55" s="198"/>
      <c r="KYH55" s="198"/>
      <c r="KYI55" s="198"/>
      <c r="KYJ55" s="198"/>
      <c r="KYK55" s="198"/>
      <c r="KYL55" s="198"/>
      <c r="KYM55" s="198"/>
      <c r="KYN55" s="198"/>
      <c r="KYO55" s="198"/>
      <c r="KYP55" s="198"/>
      <c r="KYQ55" s="198"/>
      <c r="KYR55" s="198"/>
      <c r="KYS55" s="198"/>
      <c r="KYT55" s="198"/>
      <c r="KYU55" s="198"/>
      <c r="KYV55" s="198"/>
      <c r="KYW55" s="198"/>
      <c r="KYX55" s="198"/>
      <c r="KYY55" s="198"/>
      <c r="KYZ55" s="198"/>
      <c r="KZA55" s="198"/>
      <c r="KZB55" s="198"/>
      <c r="KZC55" s="198"/>
      <c r="KZD55" s="198"/>
      <c r="KZE55" s="198"/>
      <c r="KZF55" s="198"/>
      <c r="KZG55" s="198"/>
      <c r="KZH55" s="198"/>
      <c r="KZI55" s="198"/>
      <c r="KZJ55" s="198"/>
      <c r="KZK55" s="198"/>
      <c r="KZL55" s="198"/>
      <c r="KZM55" s="198"/>
      <c r="KZN55" s="198"/>
      <c r="KZO55" s="198"/>
      <c r="KZP55" s="198"/>
      <c r="KZQ55" s="198"/>
      <c r="KZR55" s="198"/>
      <c r="KZS55" s="198"/>
      <c r="KZT55" s="198"/>
      <c r="KZU55" s="198"/>
      <c r="KZV55" s="198"/>
      <c r="KZW55" s="198"/>
      <c r="KZX55" s="198"/>
      <c r="KZY55" s="198"/>
      <c r="KZZ55" s="198"/>
      <c r="LAA55" s="198"/>
      <c r="LAB55" s="198"/>
      <c r="LAC55" s="198"/>
      <c r="LAD55" s="198"/>
      <c r="LAE55" s="198"/>
      <c r="LAF55" s="198"/>
      <c r="LAG55" s="198"/>
      <c r="LAH55" s="198"/>
      <c r="LAI55" s="198"/>
      <c r="LAJ55" s="198"/>
      <c r="LAK55" s="198"/>
      <c r="LAL55" s="198"/>
      <c r="LAM55" s="198"/>
      <c r="LAN55" s="198"/>
      <c r="LAO55" s="198"/>
      <c r="LAP55" s="198"/>
      <c r="LAQ55" s="198"/>
      <c r="LAR55" s="198"/>
      <c r="LAS55" s="198"/>
      <c r="LAT55" s="198"/>
      <c r="LAU55" s="198"/>
      <c r="LAV55" s="198"/>
      <c r="LAW55" s="198"/>
      <c r="LAX55" s="198"/>
      <c r="LAY55" s="198"/>
      <c r="LAZ55" s="198"/>
      <c r="LBA55" s="198"/>
      <c r="LBB55" s="198"/>
      <c r="LBC55" s="198"/>
      <c r="LBD55" s="198"/>
      <c r="LBE55" s="198"/>
      <c r="LBF55" s="198"/>
      <c r="LBG55" s="198"/>
      <c r="LBH55" s="198"/>
      <c r="LBI55" s="198"/>
      <c r="LBJ55" s="198"/>
      <c r="LBK55" s="198"/>
      <c r="LBL55" s="198"/>
      <c r="LBM55" s="198"/>
      <c r="LBN55" s="198"/>
      <c r="LBO55" s="198"/>
      <c r="LBP55" s="198"/>
      <c r="LBQ55" s="198"/>
      <c r="LBR55" s="198"/>
      <c r="LBS55" s="198"/>
      <c r="LBT55" s="198"/>
      <c r="LBU55" s="198"/>
      <c r="LBV55" s="198"/>
      <c r="LBW55" s="198"/>
      <c r="LBX55" s="198"/>
      <c r="LBY55" s="198"/>
      <c r="LBZ55" s="198"/>
      <c r="LCA55" s="198"/>
      <c r="LCB55" s="198"/>
      <c r="LCC55" s="198"/>
      <c r="LCD55" s="198"/>
      <c r="LCE55" s="198"/>
      <c r="LCF55" s="198"/>
      <c r="LCG55" s="198"/>
      <c r="LCH55" s="198"/>
      <c r="LCI55" s="198"/>
      <c r="LCJ55" s="198"/>
      <c r="LCK55" s="198"/>
      <c r="LCL55" s="198"/>
      <c r="LCM55" s="198"/>
      <c r="LCN55" s="198"/>
      <c r="LCO55" s="198"/>
      <c r="LCP55" s="198"/>
      <c r="LCQ55" s="198"/>
      <c r="LCR55" s="198"/>
      <c r="LCS55" s="198"/>
      <c r="LCT55" s="198"/>
      <c r="LCU55" s="198"/>
      <c r="LCV55" s="198"/>
      <c r="LCW55" s="198"/>
      <c r="LCX55" s="198"/>
      <c r="LCY55" s="198"/>
      <c r="LCZ55" s="198"/>
      <c r="LDA55" s="198"/>
      <c r="LDB55" s="198"/>
      <c r="LDC55" s="198"/>
      <c r="LDD55" s="198"/>
      <c r="LDE55" s="198"/>
      <c r="LDF55" s="198"/>
      <c r="LDG55" s="198"/>
      <c r="LDH55" s="198"/>
      <c r="LDI55" s="198"/>
      <c r="LDJ55" s="198"/>
      <c r="LDK55" s="198"/>
      <c r="LDL55" s="198"/>
      <c r="LDM55" s="198"/>
      <c r="LDN55" s="198"/>
      <c r="LDO55" s="198"/>
      <c r="LDP55" s="198"/>
      <c r="LDQ55" s="198"/>
      <c r="LDR55" s="198"/>
      <c r="LDS55" s="198"/>
      <c r="LDT55" s="198"/>
      <c r="LDU55" s="198"/>
      <c r="LDV55" s="198"/>
      <c r="LDW55" s="198"/>
      <c r="LDX55" s="198"/>
      <c r="LDY55" s="198"/>
      <c r="LDZ55" s="198"/>
      <c r="LEA55" s="198"/>
      <c r="LEB55" s="198"/>
      <c r="LEC55" s="198"/>
      <c r="LED55" s="198"/>
      <c r="LEE55" s="198"/>
      <c r="LEF55" s="198"/>
      <c r="LEG55" s="198"/>
      <c r="LEH55" s="198"/>
      <c r="LEI55" s="198"/>
      <c r="LEJ55" s="198"/>
      <c r="LEK55" s="198"/>
      <c r="LEL55" s="198"/>
      <c r="LEM55" s="198"/>
      <c r="LEN55" s="198"/>
      <c r="LEO55" s="198"/>
      <c r="LEP55" s="198"/>
      <c r="LEQ55" s="198"/>
      <c r="LER55" s="198"/>
      <c r="LES55" s="198"/>
      <c r="LET55" s="198"/>
      <c r="LEU55" s="198"/>
      <c r="LEV55" s="198"/>
      <c r="LEW55" s="198"/>
      <c r="LEX55" s="198"/>
      <c r="LEY55" s="198"/>
      <c r="LEZ55" s="198"/>
      <c r="LFA55" s="198"/>
      <c r="LFB55" s="198"/>
      <c r="LFC55" s="198"/>
      <c r="LFD55" s="198"/>
      <c r="LFE55" s="198"/>
      <c r="LFF55" s="198"/>
      <c r="LFG55" s="198"/>
      <c r="LFH55" s="198"/>
      <c r="LFI55" s="198"/>
      <c r="LFJ55" s="198"/>
      <c r="LFK55" s="198"/>
      <c r="LFL55" s="198"/>
      <c r="LFM55" s="198"/>
      <c r="LFN55" s="198"/>
      <c r="LFO55" s="198"/>
      <c r="LFP55" s="198"/>
      <c r="LFQ55" s="198"/>
      <c r="LFR55" s="198"/>
      <c r="LFS55" s="198"/>
      <c r="LFT55" s="198"/>
      <c r="LFU55" s="198"/>
      <c r="LFV55" s="198"/>
      <c r="LFW55" s="198"/>
      <c r="LFX55" s="198"/>
      <c r="LFY55" s="198"/>
      <c r="LFZ55" s="198"/>
      <c r="LGA55" s="198"/>
      <c r="LGB55" s="198"/>
      <c r="LGC55" s="198"/>
      <c r="LGD55" s="198"/>
      <c r="LGE55" s="198"/>
      <c r="LGF55" s="198"/>
      <c r="LGG55" s="198"/>
      <c r="LGH55" s="198"/>
      <c r="LGI55" s="198"/>
      <c r="LGJ55" s="198"/>
      <c r="LGK55" s="198"/>
      <c r="LGL55" s="198"/>
      <c r="LGM55" s="198"/>
      <c r="LGN55" s="198"/>
      <c r="LGO55" s="198"/>
      <c r="LGP55" s="198"/>
      <c r="LGQ55" s="198"/>
      <c r="LGR55" s="198"/>
      <c r="LGS55" s="198"/>
      <c r="LGT55" s="198"/>
      <c r="LGU55" s="198"/>
      <c r="LGV55" s="198"/>
      <c r="LGW55" s="198"/>
      <c r="LGX55" s="198"/>
      <c r="LGY55" s="198"/>
      <c r="LGZ55" s="198"/>
      <c r="LHA55" s="198"/>
      <c r="LHB55" s="198"/>
      <c r="LHC55" s="198"/>
      <c r="LHD55" s="198"/>
      <c r="LHE55" s="198"/>
      <c r="LHF55" s="198"/>
      <c r="LHG55" s="198"/>
      <c r="LHH55" s="198"/>
      <c r="LHI55" s="198"/>
      <c r="LHJ55" s="198"/>
      <c r="LHK55" s="198"/>
      <c r="LHL55" s="198"/>
      <c r="LHM55" s="198"/>
      <c r="LHN55" s="198"/>
      <c r="LHO55" s="198"/>
      <c r="LHP55" s="198"/>
      <c r="LHQ55" s="198"/>
      <c r="LHR55" s="198"/>
      <c r="LHS55" s="198"/>
      <c r="LHT55" s="198"/>
      <c r="LHU55" s="198"/>
      <c r="LHV55" s="198"/>
      <c r="LHW55" s="198"/>
      <c r="LHX55" s="198"/>
      <c r="LHY55" s="198"/>
      <c r="LHZ55" s="198"/>
      <c r="LIA55" s="198"/>
      <c r="LIB55" s="198"/>
      <c r="LIC55" s="198"/>
      <c r="LID55" s="198"/>
      <c r="LIE55" s="198"/>
      <c r="LIF55" s="198"/>
      <c r="LIG55" s="198"/>
      <c r="LIH55" s="198"/>
      <c r="LII55" s="198"/>
      <c r="LIJ55" s="198"/>
      <c r="LIK55" s="198"/>
      <c r="LIL55" s="198"/>
      <c r="LIM55" s="198"/>
      <c r="LIN55" s="198"/>
      <c r="LIO55" s="198"/>
      <c r="LIP55" s="198"/>
      <c r="LIQ55" s="198"/>
      <c r="LIR55" s="198"/>
      <c r="LIS55" s="198"/>
      <c r="LIT55" s="198"/>
      <c r="LIU55" s="198"/>
      <c r="LIV55" s="198"/>
      <c r="LIW55" s="198"/>
      <c r="LIX55" s="198"/>
      <c r="LIY55" s="198"/>
      <c r="LIZ55" s="198"/>
      <c r="LJA55" s="198"/>
      <c r="LJB55" s="198"/>
      <c r="LJC55" s="198"/>
      <c r="LJD55" s="198"/>
      <c r="LJE55" s="198"/>
      <c r="LJF55" s="198"/>
      <c r="LJG55" s="198"/>
      <c r="LJH55" s="198"/>
      <c r="LJI55" s="198"/>
      <c r="LJJ55" s="198"/>
      <c r="LJK55" s="198"/>
      <c r="LJL55" s="198"/>
      <c r="LJM55" s="198"/>
      <c r="LJN55" s="198"/>
      <c r="LJO55" s="198"/>
      <c r="LJP55" s="198"/>
      <c r="LJQ55" s="198"/>
      <c r="LJR55" s="198"/>
      <c r="LJS55" s="198"/>
      <c r="LJT55" s="198"/>
      <c r="LJU55" s="198"/>
      <c r="LJV55" s="198"/>
      <c r="LJW55" s="198"/>
      <c r="LJX55" s="198"/>
      <c r="LJY55" s="198"/>
      <c r="LJZ55" s="198"/>
      <c r="LKA55" s="198"/>
      <c r="LKB55" s="198"/>
      <c r="LKC55" s="198"/>
      <c r="LKD55" s="198"/>
      <c r="LKE55" s="198"/>
      <c r="LKF55" s="198"/>
      <c r="LKG55" s="198"/>
      <c r="LKH55" s="198"/>
      <c r="LKI55" s="198"/>
      <c r="LKJ55" s="198"/>
      <c r="LKK55" s="198"/>
      <c r="LKL55" s="198"/>
      <c r="LKM55" s="198"/>
      <c r="LKN55" s="198"/>
      <c r="LKO55" s="198"/>
      <c r="LKP55" s="198"/>
      <c r="LKQ55" s="198"/>
      <c r="LKR55" s="198"/>
      <c r="LKS55" s="198"/>
      <c r="LKT55" s="198"/>
      <c r="LKU55" s="198"/>
      <c r="LKV55" s="198"/>
      <c r="LKW55" s="198"/>
      <c r="LKX55" s="198"/>
      <c r="LKY55" s="198"/>
      <c r="LKZ55" s="198"/>
      <c r="LLA55" s="198"/>
      <c r="LLB55" s="198"/>
      <c r="LLC55" s="198"/>
      <c r="LLD55" s="198"/>
      <c r="LLE55" s="198"/>
      <c r="LLF55" s="198"/>
      <c r="LLG55" s="198"/>
      <c r="LLH55" s="198"/>
      <c r="LLI55" s="198"/>
      <c r="LLJ55" s="198"/>
      <c r="LLK55" s="198"/>
      <c r="LLL55" s="198"/>
      <c r="LLM55" s="198"/>
      <c r="LLN55" s="198"/>
      <c r="LLO55" s="198"/>
      <c r="LLP55" s="198"/>
      <c r="LLQ55" s="198"/>
      <c r="LLR55" s="198"/>
      <c r="LLS55" s="198"/>
      <c r="LLT55" s="198"/>
      <c r="LLU55" s="198"/>
      <c r="LLV55" s="198"/>
      <c r="LLW55" s="198"/>
      <c r="LLX55" s="198"/>
      <c r="LLY55" s="198"/>
      <c r="LLZ55" s="198"/>
      <c r="LMA55" s="198"/>
      <c r="LMB55" s="198"/>
      <c r="LMC55" s="198"/>
      <c r="LMD55" s="198"/>
      <c r="LME55" s="198"/>
      <c r="LMF55" s="198"/>
      <c r="LMG55" s="198"/>
      <c r="LMH55" s="198"/>
      <c r="LMI55" s="198"/>
      <c r="LMJ55" s="198"/>
      <c r="LMK55" s="198"/>
      <c r="LML55" s="198"/>
      <c r="LMM55" s="198"/>
      <c r="LMN55" s="198"/>
      <c r="LMO55" s="198"/>
      <c r="LMP55" s="198"/>
      <c r="LMQ55" s="198"/>
      <c r="LMR55" s="198"/>
      <c r="LMS55" s="198"/>
      <c r="LMT55" s="198"/>
      <c r="LMU55" s="198"/>
      <c r="LMV55" s="198"/>
      <c r="LMW55" s="198"/>
      <c r="LMX55" s="198"/>
      <c r="LMY55" s="198"/>
      <c r="LMZ55" s="198"/>
      <c r="LNA55" s="198"/>
      <c r="LNB55" s="198"/>
      <c r="LNC55" s="198"/>
      <c r="LND55" s="198"/>
      <c r="LNE55" s="198"/>
      <c r="LNF55" s="198"/>
      <c r="LNG55" s="198"/>
      <c r="LNH55" s="198"/>
      <c r="LNI55" s="198"/>
      <c r="LNJ55" s="198"/>
      <c r="LNK55" s="198"/>
      <c r="LNL55" s="198"/>
      <c r="LNM55" s="198"/>
      <c r="LNN55" s="198"/>
      <c r="LNO55" s="198"/>
      <c r="LNP55" s="198"/>
      <c r="LNQ55" s="198"/>
      <c r="LNR55" s="198"/>
      <c r="LNS55" s="198"/>
      <c r="LNT55" s="198"/>
      <c r="LNU55" s="198"/>
      <c r="LNV55" s="198"/>
      <c r="LNW55" s="198"/>
      <c r="LNX55" s="198"/>
      <c r="LNY55" s="198"/>
      <c r="LNZ55" s="198"/>
      <c r="LOA55" s="198"/>
      <c r="LOB55" s="198"/>
      <c r="LOC55" s="198"/>
      <c r="LOD55" s="198"/>
      <c r="LOE55" s="198"/>
      <c r="LOF55" s="198"/>
      <c r="LOG55" s="198"/>
      <c r="LOH55" s="198"/>
      <c r="LOI55" s="198"/>
      <c r="LOJ55" s="198"/>
      <c r="LOK55" s="198"/>
      <c r="LOL55" s="198"/>
      <c r="LOM55" s="198"/>
      <c r="LON55" s="198"/>
      <c r="LOO55" s="198"/>
      <c r="LOP55" s="198"/>
      <c r="LOQ55" s="198"/>
      <c r="LOR55" s="198"/>
      <c r="LOS55" s="198"/>
      <c r="LOT55" s="198"/>
      <c r="LOU55" s="198"/>
      <c r="LOV55" s="198"/>
      <c r="LOW55" s="198"/>
      <c r="LOX55" s="198"/>
      <c r="LOY55" s="198"/>
      <c r="LOZ55" s="198"/>
      <c r="LPA55" s="198"/>
      <c r="LPB55" s="198"/>
      <c r="LPC55" s="198"/>
      <c r="LPD55" s="198"/>
      <c r="LPE55" s="198"/>
      <c r="LPF55" s="198"/>
      <c r="LPG55" s="198"/>
      <c r="LPH55" s="198"/>
      <c r="LPI55" s="198"/>
      <c r="LPJ55" s="198"/>
      <c r="LPK55" s="198"/>
      <c r="LPL55" s="198"/>
      <c r="LPM55" s="198"/>
      <c r="LPN55" s="198"/>
      <c r="LPO55" s="198"/>
      <c r="LPP55" s="198"/>
      <c r="LPQ55" s="198"/>
      <c r="LPR55" s="198"/>
      <c r="LPS55" s="198"/>
      <c r="LPT55" s="198"/>
      <c r="LPU55" s="198"/>
      <c r="LPV55" s="198"/>
      <c r="LPW55" s="198"/>
      <c r="LPX55" s="198"/>
      <c r="LPY55" s="198"/>
      <c r="LPZ55" s="198"/>
      <c r="LQA55" s="198"/>
      <c r="LQB55" s="198"/>
      <c r="LQC55" s="198"/>
      <c r="LQD55" s="198"/>
      <c r="LQE55" s="198"/>
      <c r="LQF55" s="198"/>
      <c r="LQG55" s="198"/>
      <c r="LQH55" s="198"/>
      <c r="LQI55" s="198"/>
      <c r="LQJ55" s="198"/>
      <c r="LQK55" s="198"/>
      <c r="LQL55" s="198"/>
      <c r="LQM55" s="198"/>
      <c r="LQN55" s="198"/>
      <c r="LQO55" s="198"/>
      <c r="LQP55" s="198"/>
      <c r="LQQ55" s="198"/>
      <c r="LQR55" s="198"/>
      <c r="LQS55" s="198"/>
      <c r="LQT55" s="198"/>
      <c r="LQU55" s="198"/>
      <c r="LQV55" s="198"/>
      <c r="LQW55" s="198"/>
      <c r="LQX55" s="198"/>
      <c r="LQY55" s="198"/>
      <c r="LQZ55" s="198"/>
      <c r="LRA55" s="198"/>
      <c r="LRB55" s="198"/>
      <c r="LRC55" s="198"/>
      <c r="LRD55" s="198"/>
      <c r="LRE55" s="198"/>
      <c r="LRF55" s="198"/>
      <c r="LRG55" s="198"/>
      <c r="LRH55" s="198"/>
      <c r="LRI55" s="198"/>
      <c r="LRJ55" s="198"/>
      <c r="LRK55" s="198"/>
      <c r="LRL55" s="198"/>
      <c r="LRM55" s="198"/>
      <c r="LRN55" s="198"/>
      <c r="LRO55" s="198"/>
      <c r="LRP55" s="198"/>
      <c r="LRQ55" s="198"/>
      <c r="LRR55" s="198"/>
      <c r="LRS55" s="198"/>
      <c r="LRT55" s="198"/>
      <c r="LRU55" s="198"/>
      <c r="LRV55" s="198"/>
      <c r="LRW55" s="198"/>
      <c r="LRX55" s="198"/>
      <c r="LRY55" s="198"/>
      <c r="LRZ55" s="198"/>
      <c r="LSA55" s="198"/>
      <c r="LSB55" s="198"/>
      <c r="LSC55" s="198"/>
      <c r="LSD55" s="198"/>
      <c r="LSE55" s="198"/>
      <c r="LSF55" s="198"/>
      <c r="LSG55" s="198"/>
      <c r="LSH55" s="198"/>
      <c r="LSI55" s="198"/>
      <c r="LSJ55" s="198"/>
      <c r="LSK55" s="198"/>
      <c r="LSL55" s="198"/>
      <c r="LSM55" s="198"/>
      <c r="LSN55" s="198"/>
      <c r="LSO55" s="198"/>
      <c r="LSP55" s="198"/>
      <c r="LSQ55" s="198"/>
      <c r="LSR55" s="198"/>
      <c r="LSS55" s="198"/>
      <c r="LST55" s="198"/>
      <c r="LSU55" s="198"/>
      <c r="LSV55" s="198"/>
      <c r="LSW55" s="198"/>
      <c r="LSX55" s="198"/>
      <c r="LSY55" s="198"/>
      <c r="LSZ55" s="198"/>
      <c r="LTA55" s="198"/>
      <c r="LTB55" s="198"/>
      <c r="LTC55" s="198"/>
      <c r="LTD55" s="198"/>
      <c r="LTE55" s="198"/>
      <c r="LTF55" s="198"/>
      <c r="LTG55" s="198"/>
      <c r="LTH55" s="198"/>
      <c r="LTI55" s="198"/>
      <c r="LTJ55" s="198"/>
      <c r="LTK55" s="198"/>
      <c r="LTL55" s="198"/>
      <c r="LTM55" s="198"/>
      <c r="LTN55" s="198"/>
      <c r="LTO55" s="198"/>
      <c r="LTP55" s="198"/>
      <c r="LTQ55" s="198"/>
      <c r="LTR55" s="198"/>
      <c r="LTS55" s="198"/>
      <c r="LTT55" s="198"/>
      <c r="LTU55" s="198"/>
      <c r="LTV55" s="198"/>
      <c r="LTW55" s="198"/>
      <c r="LTX55" s="198"/>
      <c r="LTY55" s="198"/>
      <c r="LTZ55" s="198"/>
      <c r="LUA55" s="198"/>
      <c r="LUB55" s="198"/>
      <c r="LUC55" s="198"/>
      <c r="LUD55" s="198"/>
      <c r="LUE55" s="198"/>
      <c r="LUF55" s="198"/>
      <c r="LUG55" s="198"/>
      <c r="LUH55" s="198"/>
      <c r="LUI55" s="198"/>
      <c r="LUJ55" s="198"/>
      <c r="LUK55" s="198"/>
      <c r="LUL55" s="198"/>
      <c r="LUM55" s="198"/>
      <c r="LUN55" s="198"/>
      <c r="LUO55" s="198"/>
      <c r="LUP55" s="198"/>
      <c r="LUQ55" s="198"/>
      <c r="LUR55" s="198"/>
      <c r="LUS55" s="198"/>
      <c r="LUT55" s="198"/>
      <c r="LUU55" s="198"/>
      <c r="LUV55" s="198"/>
      <c r="LUW55" s="198"/>
      <c r="LUX55" s="198"/>
      <c r="LUY55" s="198"/>
      <c r="LUZ55" s="198"/>
      <c r="LVA55" s="198"/>
      <c r="LVB55" s="198"/>
      <c r="LVC55" s="198"/>
      <c r="LVD55" s="198"/>
      <c r="LVE55" s="198"/>
      <c r="LVF55" s="198"/>
      <c r="LVG55" s="198"/>
      <c r="LVH55" s="198"/>
      <c r="LVI55" s="198"/>
      <c r="LVJ55" s="198"/>
      <c r="LVK55" s="198"/>
      <c r="LVL55" s="198"/>
      <c r="LVM55" s="198"/>
      <c r="LVN55" s="198"/>
      <c r="LVO55" s="198"/>
      <c r="LVP55" s="198"/>
      <c r="LVQ55" s="198"/>
      <c r="LVR55" s="198"/>
      <c r="LVS55" s="198"/>
      <c r="LVT55" s="198"/>
      <c r="LVU55" s="198"/>
      <c r="LVV55" s="198"/>
      <c r="LVW55" s="198"/>
      <c r="LVX55" s="198"/>
      <c r="LVY55" s="198"/>
      <c r="LVZ55" s="198"/>
      <c r="LWA55" s="198"/>
      <c r="LWB55" s="198"/>
      <c r="LWC55" s="198"/>
      <c r="LWD55" s="198"/>
      <c r="LWE55" s="198"/>
      <c r="LWF55" s="198"/>
      <c r="LWG55" s="198"/>
      <c r="LWH55" s="198"/>
      <c r="LWI55" s="198"/>
      <c r="LWJ55" s="198"/>
      <c r="LWK55" s="198"/>
      <c r="LWL55" s="198"/>
      <c r="LWM55" s="198"/>
      <c r="LWN55" s="198"/>
      <c r="LWO55" s="198"/>
      <c r="LWP55" s="198"/>
      <c r="LWQ55" s="198"/>
      <c r="LWR55" s="198"/>
      <c r="LWS55" s="198"/>
      <c r="LWT55" s="198"/>
      <c r="LWU55" s="198"/>
      <c r="LWV55" s="198"/>
      <c r="LWW55" s="198"/>
      <c r="LWX55" s="198"/>
      <c r="LWY55" s="198"/>
      <c r="LWZ55" s="198"/>
      <c r="LXA55" s="198"/>
      <c r="LXB55" s="198"/>
      <c r="LXC55" s="198"/>
      <c r="LXD55" s="198"/>
      <c r="LXE55" s="198"/>
      <c r="LXF55" s="198"/>
      <c r="LXG55" s="198"/>
      <c r="LXH55" s="198"/>
      <c r="LXI55" s="198"/>
      <c r="LXJ55" s="198"/>
      <c r="LXK55" s="198"/>
      <c r="LXL55" s="198"/>
      <c r="LXM55" s="198"/>
      <c r="LXN55" s="198"/>
      <c r="LXO55" s="198"/>
      <c r="LXP55" s="198"/>
      <c r="LXQ55" s="198"/>
      <c r="LXR55" s="198"/>
      <c r="LXS55" s="198"/>
      <c r="LXT55" s="198"/>
      <c r="LXU55" s="198"/>
      <c r="LXV55" s="198"/>
      <c r="LXW55" s="198"/>
      <c r="LXX55" s="198"/>
      <c r="LXY55" s="198"/>
      <c r="LXZ55" s="198"/>
      <c r="LYA55" s="198"/>
      <c r="LYB55" s="198"/>
      <c r="LYC55" s="198"/>
      <c r="LYD55" s="198"/>
      <c r="LYE55" s="198"/>
      <c r="LYF55" s="198"/>
      <c r="LYG55" s="198"/>
      <c r="LYH55" s="198"/>
      <c r="LYI55" s="198"/>
      <c r="LYJ55" s="198"/>
      <c r="LYK55" s="198"/>
      <c r="LYL55" s="198"/>
      <c r="LYM55" s="198"/>
      <c r="LYN55" s="198"/>
      <c r="LYO55" s="198"/>
      <c r="LYP55" s="198"/>
      <c r="LYQ55" s="198"/>
      <c r="LYR55" s="198"/>
      <c r="LYS55" s="198"/>
      <c r="LYT55" s="198"/>
      <c r="LYU55" s="198"/>
      <c r="LYV55" s="198"/>
      <c r="LYW55" s="198"/>
      <c r="LYX55" s="198"/>
      <c r="LYY55" s="198"/>
      <c r="LYZ55" s="198"/>
      <c r="LZA55" s="198"/>
      <c r="LZB55" s="198"/>
      <c r="LZC55" s="198"/>
      <c r="LZD55" s="198"/>
      <c r="LZE55" s="198"/>
      <c r="LZF55" s="198"/>
      <c r="LZG55" s="198"/>
      <c r="LZH55" s="198"/>
      <c r="LZI55" s="198"/>
      <c r="LZJ55" s="198"/>
      <c r="LZK55" s="198"/>
      <c r="LZL55" s="198"/>
      <c r="LZM55" s="198"/>
      <c r="LZN55" s="198"/>
      <c r="LZO55" s="198"/>
      <c r="LZP55" s="198"/>
      <c r="LZQ55" s="198"/>
      <c r="LZR55" s="198"/>
      <c r="LZS55" s="198"/>
      <c r="LZT55" s="198"/>
      <c r="LZU55" s="198"/>
      <c r="LZV55" s="198"/>
      <c r="LZW55" s="198"/>
      <c r="LZX55" s="198"/>
      <c r="LZY55" s="198"/>
      <c r="LZZ55" s="198"/>
      <c r="MAA55" s="198"/>
      <c r="MAB55" s="198"/>
      <c r="MAC55" s="198"/>
      <c r="MAD55" s="198"/>
      <c r="MAE55" s="198"/>
      <c r="MAF55" s="198"/>
      <c r="MAG55" s="198"/>
      <c r="MAH55" s="198"/>
      <c r="MAI55" s="198"/>
      <c r="MAJ55" s="198"/>
      <c r="MAK55" s="198"/>
      <c r="MAL55" s="198"/>
      <c r="MAM55" s="198"/>
      <c r="MAN55" s="198"/>
      <c r="MAO55" s="198"/>
      <c r="MAP55" s="198"/>
      <c r="MAQ55" s="198"/>
      <c r="MAR55" s="198"/>
      <c r="MAS55" s="198"/>
      <c r="MAT55" s="198"/>
      <c r="MAU55" s="198"/>
      <c r="MAV55" s="198"/>
      <c r="MAW55" s="198"/>
      <c r="MAX55" s="198"/>
      <c r="MAY55" s="198"/>
      <c r="MAZ55" s="198"/>
      <c r="MBA55" s="198"/>
      <c r="MBB55" s="198"/>
      <c r="MBC55" s="198"/>
      <c r="MBD55" s="198"/>
      <c r="MBE55" s="198"/>
      <c r="MBF55" s="198"/>
      <c r="MBG55" s="198"/>
      <c r="MBH55" s="198"/>
      <c r="MBI55" s="198"/>
      <c r="MBJ55" s="198"/>
      <c r="MBK55" s="198"/>
      <c r="MBL55" s="198"/>
      <c r="MBM55" s="198"/>
      <c r="MBN55" s="198"/>
      <c r="MBO55" s="198"/>
      <c r="MBP55" s="198"/>
      <c r="MBQ55" s="198"/>
      <c r="MBR55" s="198"/>
      <c r="MBS55" s="198"/>
      <c r="MBT55" s="198"/>
      <c r="MBU55" s="198"/>
      <c r="MBV55" s="198"/>
      <c r="MBW55" s="198"/>
      <c r="MBX55" s="198"/>
      <c r="MBY55" s="198"/>
      <c r="MBZ55" s="198"/>
      <c r="MCA55" s="198"/>
      <c r="MCB55" s="198"/>
      <c r="MCC55" s="198"/>
      <c r="MCD55" s="198"/>
      <c r="MCE55" s="198"/>
      <c r="MCF55" s="198"/>
      <c r="MCG55" s="198"/>
      <c r="MCH55" s="198"/>
      <c r="MCI55" s="198"/>
      <c r="MCJ55" s="198"/>
      <c r="MCK55" s="198"/>
      <c r="MCL55" s="198"/>
      <c r="MCM55" s="198"/>
      <c r="MCN55" s="198"/>
      <c r="MCO55" s="198"/>
      <c r="MCP55" s="198"/>
      <c r="MCQ55" s="198"/>
      <c r="MCR55" s="198"/>
      <c r="MCS55" s="198"/>
      <c r="MCT55" s="198"/>
      <c r="MCU55" s="198"/>
      <c r="MCV55" s="198"/>
      <c r="MCW55" s="198"/>
      <c r="MCX55" s="198"/>
      <c r="MCY55" s="198"/>
      <c r="MCZ55" s="198"/>
      <c r="MDA55" s="198"/>
      <c r="MDB55" s="198"/>
      <c r="MDC55" s="198"/>
      <c r="MDD55" s="198"/>
      <c r="MDE55" s="198"/>
      <c r="MDF55" s="198"/>
      <c r="MDG55" s="198"/>
      <c r="MDH55" s="198"/>
      <c r="MDI55" s="198"/>
      <c r="MDJ55" s="198"/>
      <c r="MDK55" s="198"/>
      <c r="MDL55" s="198"/>
      <c r="MDM55" s="198"/>
      <c r="MDN55" s="198"/>
      <c r="MDO55" s="198"/>
      <c r="MDP55" s="198"/>
      <c r="MDQ55" s="198"/>
      <c r="MDR55" s="198"/>
      <c r="MDS55" s="198"/>
      <c r="MDT55" s="198"/>
      <c r="MDU55" s="198"/>
      <c r="MDV55" s="198"/>
      <c r="MDW55" s="198"/>
      <c r="MDX55" s="198"/>
      <c r="MDY55" s="198"/>
      <c r="MDZ55" s="198"/>
      <c r="MEA55" s="198"/>
      <c r="MEB55" s="198"/>
      <c r="MEC55" s="198"/>
      <c r="MED55" s="198"/>
      <c r="MEE55" s="198"/>
      <c r="MEF55" s="198"/>
      <c r="MEG55" s="198"/>
      <c r="MEH55" s="198"/>
      <c r="MEI55" s="198"/>
      <c r="MEJ55" s="198"/>
      <c r="MEK55" s="198"/>
      <c r="MEL55" s="198"/>
      <c r="MEM55" s="198"/>
      <c r="MEN55" s="198"/>
      <c r="MEO55" s="198"/>
      <c r="MEP55" s="198"/>
      <c r="MEQ55" s="198"/>
      <c r="MER55" s="198"/>
      <c r="MES55" s="198"/>
      <c r="MET55" s="198"/>
      <c r="MEU55" s="198"/>
      <c r="MEV55" s="198"/>
      <c r="MEW55" s="198"/>
      <c r="MEX55" s="198"/>
      <c r="MEY55" s="198"/>
      <c r="MEZ55" s="198"/>
      <c r="MFA55" s="198"/>
      <c r="MFB55" s="198"/>
      <c r="MFC55" s="198"/>
      <c r="MFD55" s="198"/>
      <c r="MFE55" s="198"/>
      <c r="MFF55" s="198"/>
      <c r="MFG55" s="198"/>
      <c r="MFH55" s="198"/>
      <c r="MFI55" s="198"/>
      <c r="MFJ55" s="198"/>
      <c r="MFK55" s="198"/>
      <c r="MFL55" s="198"/>
      <c r="MFM55" s="198"/>
      <c r="MFN55" s="198"/>
      <c r="MFO55" s="198"/>
      <c r="MFP55" s="198"/>
      <c r="MFQ55" s="198"/>
      <c r="MFR55" s="198"/>
      <c r="MFS55" s="198"/>
      <c r="MFT55" s="198"/>
      <c r="MFU55" s="198"/>
      <c r="MFV55" s="198"/>
      <c r="MFW55" s="198"/>
      <c r="MFX55" s="198"/>
      <c r="MFY55" s="198"/>
      <c r="MFZ55" s="198"/>
      <c r="MGA55" s="198"/>
      <c r="MGB55" s="198"/>
      <c r="MGC55" s="198"/>
      <c r="MGD55" s="198"/>
      <c r="MGE55" s="198"/>
      <c r="MGF55" s="198"/>
      <c r="MGG55" s="198"/>
      <c r="MGH55" s="198"/>
      <c r="MGI55" s="198"/>
      <c r="MGJ55" s="198"/>
      <c r="MGK55" s="198"/>
      <c r="MGL55" s="198"/>
      <c r="MGM55" s="198"/>
      <c r="MGN55" s="198"/>
      <c r="MGO55" s="198"/>
      <c r="MGP55" s="198"/>
      <c r="MGQ55" s="198"/>
      <c r="MGR55" s="198"/>
      <c r="MGS55" s="198"/>
      <c r="MGT55" s="198"/>
      <c r="MGU55" s="198"/>
      <c r="MGV55" s="198"/>
      <c r="MGW55" s="198"/>
      <c r="MGX55" s="198"/>
      <c r="MGY55" s="198"/>
      <c r="MGZ55" s="198"/>
      <c r="MHA55" s="198"/>
      <c r="MHB55" s="198"/>
      <c r="MHC55" s="198"/>
      <c r="MHD55" s="198"/>
      <c r="MHE55" s="198"/>
      <c r="MHF55" s="198"/>
      <c r="MHG55" s="198"/>
      <c r="MHH55" s="198"/>
      <c r="MHI55" s="198"/>
      <c r="MHJ55" s="198"/>
      <c r="MHK55" s="198"/>
      <c r="MHL55" s="198"/>
      <c r="MHM55" s="198"/>
      <c r="MHN55" s="198"/>
      <c r="MHO55" s="198"/>
      <c r="MHP55" s="198"/>
      <c r="MHQ55" s="198"/>
      <c r="MHR55" s="198"/>
      <c r="MHS55" s="198"/>
      <c r="MHT55" s="198"/>
      <c r="MHU55" s="198"/>
      <c r="MHV55" s="198"/>
      <c r="MHW55" s="198"/>
      <c r="MHX55" s="198"/>
      <c r="MHY55" s="198"/>
      <c r="MHZ55" s="198"/>
      <c r="MIA55" s="198"/>
      <c r="MIB55" s="198"/>
      <c r="MIC55" s="198"/>
      <c r="MID55" s="198"/>
      <c r="MIE55" s="198"/>
      <c r="MIF55" s="198"/>
      <c r="MIG55" s="198"/>
      <c r="MIH55" s="198"/>
      <c r="MII55" s="198"/>
      <c r="MIJ55" s="198"/>
      <c r="MIK55" s="198"/>
      <c r="MIL55" s="198"/>
      <c r="MIM55" s="198"/>
      <c r="MIN55" s="198"/>
      <c r="MIO55" s="198"/>
      <c r="MIP55" s="198"/>
      <c r="MIQ55" s="198"/>
      <c r="MIR55" s="198"/>
      <c r="MIS55" s="198"/>
      <c r="MIT55" s="198"/>
      <c r="MIU55" s="198"/>
      <c r="MIV55" s="198"/>
      <c r="MIW55" s="198"/>
      <c r="MIX55" s="198"/>
      <c r="MIY55" s="198"/>
      <c r="MIZ55" s="198"/>
      <c r="MJA55" s="198"/>
      <c r="MJB55" s="198"/>
      <c r="MJC55" s="198"/>
      <c r="MJD55" s="198"/>
      <c r="MJE55" s="198"/>
      <c r="MJF55" s="198"/>
      <c r="MJG55" s="198"/>
      <c r="MJH55" s="198"/>
      <c r="MJI55" s="198"/>
      <c r="MJJ55" s="198"/>
      <c r="MJK55" s="198"/>
      <c r="MJL55" s="198"/>
      <c r="MJM55" s="198"/>
      <c r="MJN55" s="198"/>
      <c r="MJO55" s="198"/>
      <c r="MJP55" s="198"/>
      <c r="MJQ55" s="198"/>
      <c r="MJR55" s="198"/>
      <c r="MJS55" s="198"/>
      <c r="MJT55" s="198"/>
      <c r="MJU55" s="198"/>
      <c r="MJV55" s="198"/>
      <c r="MJW55" s="198"/>
      <c r="MJX55" s="198"/>
      <c r="MJY55" s="198"/>
      <c r="MJZ55" s="198"/>
      <c r="MKA55" s="198"/>
      <c r="MKB55" s="198"/>
      <c r="MKC55" s="198"/>
      <c r="MKD55" s="198"/>
      <c r="MKE55" s="198"/>
      <c r="MKF55" s="198"/>
      <c r="MKG55" s="198"/>
      <c r="MKH55" s="198"/>
      <c r="MKI55" s="198"/>
      <c r="MKJ55" s="198"/>
      <c r="MKK55" s="198"/>
      <c r="MKL55" s="198"/>
      <c r="MKM55" s="198"/>
      <c r="MKN55" s="198"/>
      <c r="MKO55" s="198"/>
      <c r="MKP55" s="198"/>
      <c r="MKQ55" s="198"/>
      <c r="MKR55" s="198"/>
      <c r="MKS55" s="198"/>
      <c r="MKT55" s="198"/>
      <c r="MKU55" s="198"/>
      <c r="MKV55" s="198"/>
      <c r="MKW55" s="198"/>
      <c r="MKX55" s="198"/>
      <c r="MKY55" s="198"/>
      <c r="MKZ55" s="198"/>
      <c r="MLA55" s="198"/>
      <c r="MLB55" s="198"/>
      <c r="MLC55" s="198"/>
      <c r="MLD55" s="198"/>
      <c r="MLE55" s="198"/>
      <c r="MLF55" s="198"/>
      <c r="MLG55" s="198"/>
      <c r="MLH55" s="198"/>
      <c r="MLI55" s="198"/>
      <c r="MLJ55" s="198"/>
      <c r="MLK55" s="198"/>
      <c r="MLL55" s="198"/>
      <c r="MLM55" s="198"/>
      <c r="MLN55" s="198"/>
      <c r="MLO55" s="198"/>
      <c r="MLP55" s="198"/>
      <c r="MLQ55" s="198"/>
      <c r="MLR55" s="198"/>
      <c r="MLS55" s="198"/>
      <c r="MLT55" s="198"/>
      <c r="MLU55" s="198"/>
      <c r="MLV55" s="198"/>
      <c r="MLW55" s="198"/>
      <c r="MLX55" s="198"/>
      <c r="MLY55" s="198"/>
      <c r="MLZ55" s="198"/>
      <c r="MMA55" s="198"/>
      <c r="MMB55" s="198"/>
      <c r="MMC55" s="198"/>
      <c r="MMD55" s="198"/>
      <c r="MME55" s="198"/>
      <c r="MMF55" s="198"/>
      <c r="MMG55" s="198"/>
      <c r="MMH55" s="198"/>
      <c r="MMI55" s="198"/>
      <c r="MMJ55" s="198"/>
      <c r="MMK55" s="198"/>
      <c r="MML55" s="198"/>
      <c r="MMM55" s="198"/>
      <c r="MMN55" s="198"/>
      <c r="MMO55" s="198"/>
      <c r="MMP55" s="198"/>
      <c r="MMQ55" s="198"/>
      <c r="MMR55" s="198"/>
      <c r="MMS55" s="198"/>
      <c r="MMT55" s="198"/>
      <c r="MMU55" s="198"/>
      <c r="MMV55" s="198"/>
      <c r="MMW55" s="198"/>
      <c r="MMX55" s="198"/>
      <c r="MMY55" s="198"/>
      <c r="MMZ55" s="198"/>
      <c r="MNA55" s="198"/>
      <c r="MNB55" s="198"/>
      <c r="MNC55" s="198"/>
      <c r="MND55" s="198"/>
      <c r="MNE55" s="198"/>
      <c r="MNF55" s="198"/>
      <c r="MNG55" s="198"/>
      <c r="MNH55" s="198"/>
      <c r="MNI55" s="198"/>
      <c r="MNJ55" s="198"/>
      <c r="MNK55" s="198"/>
      <c r="MNL55" s="198"/>
      <c r="MNM55" s="198"/>
      <c r="MNN55" s="198"/>
      <c r="MNO55" s="198"/>
      <c r="MNP55" s="198"/>
      <c r="MNQ55" s="198"/>
      <c r="MNR55" s="198"/>
      <c r="MNS55" s="198"/>
      <c r="MNT55" s="198"/>
      <c r="MNU55" s="198"/>
      <c r="MNV55" s="198"/>
      <c r="MNW55" s="198"/>
      <c r="MNX55" s="198"/>
      <c r="MNY55" s="198"/>
      <c r="MNZ55" s="198"/>
      <c r="MOA55" s="198"/>
      <c r="MOB55" s="198"/>
      <c r="MOC55" s="198"/>
      <c r="MOD55" s="198"/>
      <c r="MOE55" s="198"/>
      <c r="MOF55" s="198"/>
      <c r="MOG55" s="198"/>
      <c r="MOH55" s="198"/>
      <c r="MOI55" s="198"/>
      <c r="MOJ55" s="198"/>
      <c r="MOK55" s="198"/>
      <c r="MOL55" s="198"/>
      <c r="MOM55" s="198"/>
      <c r="MON55" s="198"/>
      <c r="MOO55" s="198"/>
      <c r="MOP55" s="198"/>
      <c r="MOQ55" s="198"/>
      <c r="MOR55" s="198"/>
      <c r="MOS55" s="198"/>
      <c r="MOT55" s="198"/>
      <c r="MOU55" s="198"/>
      <c r="MOV55" s="198"/>
      <c r="MOW55" s="198"/>
      <c r="MOX55" s="198"/>
      <c r="MOY55" s="198"/>
      <c r="MOZ55" s="198"/>
      <c r="MPA55" s="198"/>
      <c r="MPB55" s="198"/>
      <c r="MPC55" s="198"/>
      <c r="MPD55" s="198"/>
      <c r="MPE55" s="198"/>
      <c r="MPF55" s="198"/>
      <c r="MPG55" s="198"/>
      <c r="MPH55" s="198"/>
      <c r="MPI55" s="198"/>
      <c r="MPJ55" s="198"/>
      <c r="MPK55" s="198"/>
      <c r="MPL55" s="198"/>
      <c r="MPM55" s="198"/>
      <c r="MPN55" s="198"/>
      <c r="MPO55" s="198"/>
      <c r="MPP55" s="198"/>
      <c r="MPQ55" s="198"/>
      <c r="MPR55" s="198"/>
      <c r="MPS55" s="198"/>
      <c r="MPT55" s="198"/>
      <c r="MPU55" s="198"/>
      <c r="MPV55" s="198"/>
      <c r="MPW55" s="198"/>
      <c r="MPX55" s="198"/>
      <c r="MPY55" s="198"/>
      <c r="MPZ55" s="198"/>
      <c r="MQA55" s="198"/>
      <c r="MQB55" s="198"/>
      <c r="MQC55" s="198"/>
      <c r="MQD55" s="198"/>
      <c r="MQE55" s="198"/>
      <c r="MQF55" s="198"/>
      <c r="MQG55" s="198"/>
      <c r="MQH55" s="198"/>
      <c r="MQI55" s="198"/>
      <c r="MQJ55" s="198"/>
      <c r="MQK55" s="198"/>
      <c r="MQL55" s="198"/>
      <c r="MQM55" s="198"/>
      <c r="MQN55" s="198"/>
      <c r="MQO55" s="198"/>
      <c r="MQP55" s="198"/>
      <c r="MQQ55" s="198"/>
      <c r="MQR55" s="198"/>
      <c r="MQS55" s="198"/>
      <c r="MQT55" s="198"/>
      <c r="MQU55" s="198"/>
      <c r="MQV55" s="198"/>
      <c r="MQW55" s="198"/>
      <c r="MQX55" s="198"/>
      <c r="MQY55" s="198"/>
      <c r="MQZ55" s="198"/>
      <c r="MRA55" s="198"/>
      <c r="MRB55" s="198"/>
      <c r="MRC55" s="198"/>
      <c r="MRD55" s="198"/>
      <c r="MRE55" s="198"/>
      <c r="MRF55" s="198"/>
      <c r="MRG55" s="198"/>
      <c r="MRH55" s="198"/>
      <c r="MRI55" s="198"/>
      <c r="MRJ55" s="198"/>
      <c r="MRK55" s="198"/>
      <c r="MRL55" s="198"/>
      <c r="MRM55" s="198"/>
      <c r="MRN55" s="198"/>
      <c r="MRO55" s="198"/>
      <c r="MRP55" s="198"/>
      <c r="MRQ55" s="198"/>
      <c r="MRR55" s="198"/>
      <c r="MRS55" s="198"/>
      <c r="MRT55" s="198"/>
      <c r="MRU55" s="198"/>
      <c r="MRV55" s="198"/>
      <c r="MRW55" s="198"/>
      <c r="MRX55" s="198"/>
      <c r="MRY55" s="198"/>
      <c r="MRZ55" s="198"/>
      <c r="MSA55" s="198"/>
      <c r="MSB55" s="198"/>
      <c r="MSC55" s="198"/>
      <c r="MSD55" s="198"/>
      <c r="MSE55" s="198"/>
      <c r="MSF55" s="198"/>
      <c r="MSG55" s="198"/>
      <c r="MSH55" s="198"/>
      <c r="MSI55" s="198"/>
      <c r="MSJ55" s="198"/>
      <c r="MSK55" s="198"/>
      <c r="MSL55" s="198"/>
      <c r="MSM55" s="198"/>
      <c r="MSN55" s="198"/>
      <c r="MSO55" s="198"/>
      <c r="MSP55" s="198"/>
      <c r="MSQ55" s="198"/>
      <c r="MSR55" s="198"/>
      <c r="MSS55" s="198"/>
      <c r="MST55" s="198"/>
      <c r="MSU55" s="198"/>
      <c r="MSV55" s="198"/>
      <c r="MSW55" s="198"/>
      <c r="MSX55" s="198"/>
      <c r="MSY55" s="198"/>
      <c r="MSZ55" s="198"/>
      <c r="MTA55" s="198"/>
      <c r="MTB55" s="198"/>
      <c r="MTC55" s="198"/>
      <c r="MTD55" s="198"/>
      <c r="MTE55" s="198"/>
      <c r="MTF55" s="198"/>
      <c r="MTG55" s="198"/>
      <c r="MTH55" s="198"/>
      <c r="MTI55" s="198"/>
      <c r="MTJ55" s="198"/>
      <c r="MTK55" s="198"/>
      <c r="MTL55" s="198"/>
      <c r="MTM55" s="198"/>
      <c r="MTN55" s="198"/>
      <c r="MTO55" s="198"/>
      <c r="MTP55" s="198"/>
      <c r="MTQ55" s="198"/>
      <c r="MTR55" s="198"/>
      <c r="MTS55" s="198"/>
      <c r="MTT55" s="198"/>
      <c r="MTU55" s="198"/>
      <c r="MTV55" s="198"/>
      <c r="MTW55" s="198"/>
      <c r="MTX55" s="198"/>
      <c r="MTY55" s="198"/>
      <c r="MTZ55" s="198"/>
      <c r="MUA55" s="198"/>
      <c r="MUB55" s="198"/>
      <c r="MUC55" s="198"/>
      <c r="MUD55" s="198"/>
      <c r="MUE55" s="198"/>
      <c r="MUF55" s="198"/>
      <c r="MUG55" s="198"/>
      <c r="MUH55" s="198"/>
      <c r="MUI55" s="198"/>
      <c r="MUJ55" s="198"/>
      <c r="MUK55" s="198"/>
      <c r="MUL55" s="198"/>
      <c r="MUM55" s="198"/>
      <c r="MUN55" s="198"/>
      <c r="MUO55" s="198"/>
      <c r="MUP55" s="198"/>
      <c r="MUQ55" s="198"/>
      <c r="MUR55" s="198"/>
      <c r="MUS55" s="198"/>
      <c r="MUT55" s="198"/>
      <c r="MUU55" s="198"/>
      <c r="MUV55" s="198"/>
      <c r="MUW55" s="198"/>
      <c r="MUX55" s="198"/>
      <c r="MUY55" s="198"/>
      <c r="MUZ55" s="198"/>
      <c r="MVA55" s="198"/>
      <c r="MVB55" s="198"/>
      <c r="MVC55" s="198"/>
      <c r="MVD55" s="198"/>
      <c r="MVE55" s="198"/>
      <c r="MVF55" s="198"/>
      <c r="MVG55" s="198"/>
      <c r="MVH55" s="198"/>
      <c r="MVI55" s="198"/>
      <c r="MVJ55" s="198"/>
      <c r="MVK55" s="198"/>
      <c r="MVL55" s="198"/>
      <c r="MVM55" s="198"/>
      <c r="MVN55" s="198"/>
      <c r="MVO55" s="198"/>
      <c r="MVP55" s="198"/>
      <c r="MVQ55" s="198"/>
      <c r="MVR55" s="198"/>
      <c r="MVS55" s="198"/>
      <c r="MVT55" s="198"/>
      <c r="MVU55" s="198"/>
      <c r="MVV55" s="198"/>
      <c r="MVW55" s="198"/>
      <c r="MVX55" s="198"/>
      <c r="MVY55" s="198"/>
      <c r="MVZ55" s="198"/>
      <c r="MWA55" s="198"/>
      <c r="MWB55" s="198"/>
      <c r="MWC55" s="198"/>
      <c r="MWD55" s="198"/>
      <c r="MWE55" s="198"/>
      <c r="MWF55" s="198"/>
      <c r="MWG55" s="198"/>
      <c r="MWH55" s="198"/>
      <c r="MWI55" s="198"/>
      <c r="MWJ55" s="198"/>
      <c r="MWK55" s="198"/>
      <c r="MWL55" s="198"/>
      <c r="MWM55" s="198"/>
      <c r="MWN55" s="198"/>
      <c r="MWO55" s="198"/>
      <c r="MWP55" s="198"/>
      <c r="MWQ55" s="198"/>
      <c r="MWR55" s="198"/>
      <c r="MWS55" s="198"/>
      <c r="MWT55" s="198"/>
      <c r="MWU55" s="198"/>
      <c r="MWV55" s="198"/>
      <c r="MWW55" s="198"/>
      <c r="MWX55" s="198"/>
      <c r="MWY55" s="198"/>
      <c r="MWZ55" s="198"/>
      <c r="MXA55" s="198"/>
      <c r="MXB55" s="198"/>
      <c r="MXC55" s="198"/>
      <c r="MXD55" s="198"/>
      <c r="MXE55" s="198"/>
      <c r="MXF55" s="198"/>
      <c r="MXG55" s="198"/>
      <c r="MXH55" s="198"/>
      <c r="MXI55" s="198"/>
      <c r="MXJ55" s="198"/>
      <c r="MXK55" s="198"/>
      <c r="MXL55" s="198"/>
      <c r="MXM55" s="198"/>
      <c r="MXN55" s="198"/>
      <c r="MXO55" s="198"/>
      <c r="MXP55" s="198"/>
      <c r="MXQ55" s="198"/>
      <c r="MXR55" s="198"/>
      <c r="MXS55" s="198"/>
      <c r="MXT55" s="198"/>
      <c r="MXU55" s="198"/>
      <c r="MXV55" s="198"/>
      <c r="MXW55" s="198"/>
      <c r="MXX55" s="198"/>
      <c r="MXY55" s="198"/>
      <c r="MXZ55" s="198"/>
      <c r="MYA55" s="198"/>
      <c r="MYB55" s="198"/>
      <c r="MYC55" s="198"/>
      <c r="MYD55" s="198"/>
      <c r="MYE55" s="198"/>
      <c r="MYF55" s="198"/>
      <c r="MYG55" s="198"/>
      <c r="MYH55" s="198"/>
      <c r="MYI55" s="198"/>
      <c r="MYJ55" s="198"/>
      <c r="MYK55" s="198"/>
      <c r="MYL55" s="198"/>
      <c r="MYM55" s="198"/>
      <c r="MYN55" s="198"/>
      <c r="MYO55" s="198"/>
      <c r="MYP55" s="198"/>
      <c r="MYQ55" s="198"/>
      <c r="MYR55" s="198"/>
      <c r="MYS55" s="198"/>
      <c r="MYT55" s="198"/>
      <c r="MYU55" s="198"/>
      <c r="MYV55" s="198"/>
      <c r="MYW55" s="198"/>
      <c r="MYX55" s="198"/>
      <c r="MYY55" s="198"/>
      <c r="MYZ55" s="198"/>
      <c r="MZA55" s="198"/>
      <c r="MZB55" s="198"/>
      <c r="MZC55" s="198"/>
      <c r="MZD55" s="198"/>
      <c r="MZE55" s="198"/>
      <c r="MZF55" s="198"/>
      <c r="MZG55" s="198"/>
      <c r="MZH55" s="198"/>
      <c r="MZI55" s="198"/>
      <c r="MZJ55" s="198"/>
      <c r="MZK55" s="198"/>
      <c r="MZL55" s="198"/>
      <c r="MZM55" s="198"/>
      <c r="MZN55" s="198"/>
      <c r="MZO55" s="198"/>
      <c r="MZP55" s="198"/>
      <c r="MZQ55" s="198"/>
      <c r="MZR55" s="198"/>
      <c r="MZS55" s="198"/>
      <c r="MZT55" s="198"/>
      <c r="MZU55" s="198"/>
      <c r="MZV55" s="198"/>
      <c r="MZW55" s="198"/>
      <c r="MZX55" s="198"/>
      <c r="MZY55" s="198"/>
      <c r="MZZ55" s="198"/>
      <c r="NAA55" s="198"/>
      <c r="NAB55" s="198"/>
      <c r="NAC55" s="198"/>
      <c r="NAD55" s="198"/>
      <c r="NAE55" s="198"/>
      <c r="NAF55" s="198"/>
      <c r="NAG55" s="198"/>
      <c r="NAH55" s="198"/>
      <c r="NAI55" s="198"/>
      <c r="NAJ55" s="198"/>
      <c r="NAK55" s="198"/>
      <c r="NAL55" s="198"/>
      <c r="NAM55" s="198"/>
      <c r="NAN55" s="198"/>
      <c r="NAO55" s="198"/>
      <c r="NAP55" s="198"/>
      <c r="NAQ55" s="198"/>
      <c r="NAR55" s="198"/>
      <c r="NAS55" s="198"/>
      <c r="NAT55" s="198"/>
      <c r="NAU55" s="198"/>
      <c r="NAV55" s="198"/>
      <c r="NAW55" s="198"/>
      <c r="NAX55" s="198"/>
      <c r="NAY55" s="198"/>
      <c r="NAZ55" s="198"/>
      <c r="NBA55" s="198"/>
      <c r="NBB55" s="198"/>
      <c r="NBC55" s="198"/>
      <c r="NBD55" s="198"/>
      <c r="NBE55" s="198"/>
      <c r="NBF55" s="198"/>
      <c r="NBG55" s="198"/>
      <c r="NBH55" s="198"/>
      <c r="NBI55" s="198"/>
      <c r="NBJ55" s="198"/>
      <c r="NBK55" s="198"/>
      <c r="NBL55" s="198"/>
      <c r="NBM55" s="198"/>
      <c r="NBN55" s="198"/>
      <c r="NBO55" s="198"/>
      <c r="NBP55" s="198"/>
      <c r="NBQ55" s="198"/>
      <c r="NBR55" s="198"/>
      <c r="NBS55" s="198"/>
      <c r="NBT55" s="198"/>
      <c r="NBU55" s="198"/>
      <c r="NBV55" s="198"/>
      <c r="NBW55" s="198"/>
      <c r="NBX55" s="198"/>
      <c r="NBY55" s="198"/>
      <c r="NBZ55" s="198"/>
      <c r="NCA55" s="198"/>
      <c r="NCB55" s="198"/>
      <c r="NCC55" s="198"/>
      <c r="NCD55" s="198"/>
      <c r="NCE55" s="198"/>
      <c r="NCF55" s="198"/>
      <c r="NCG55" s="198"/>
      <c r="NCH55" s="198"/>
      <c r="NCI55" s="198"/>
      <c r="NCJ55" s="198"/>
      <c r="NCK55" s="198"/>
      <c r="NCL55" s="198"/>
      <c r="NCM55" s="198"/>
      <c r="NCN55" s="198"/>
      <c r="NCO55" s="198"/>
      <c r="NCP55" s="198"/>
      <c r="NCQ55" s="198"/>
      <c r="NCR55" s="198"/>
      <c r="NCS55" s="198"/>
      <c r="NCT55" s="198"/>
      <c r="NCU55" s="198"/>
      <c r="NCV55" s="198"/>
      <c r="NCW55" s="198"/>
      <c r="NCX55" s="198"/>
      <c r="NCY55" s="198"/>
      <c r="NCZ55" s="198"/>
      <c r="NDA55" s="198"/>
      <c r="NDB55" s="198"/>
      <c r="NDC55" s="198"/>
      <c r="NDD55" s="198"/>
      <c r="NDE55" s="198"/>
      <c r="NDF55" s="198"/>
      <c r="NDG55" s="198"/>
      <c r="NDH55" s="198"/>
      <c r="NDI55" s="198"/>
      <c r="NDJ55" s="198"/>
      <c r="NDK55" s="198"/>
      <c r="NDL55" s="198"/>
      <c r="NDM55" s="198"/>
      <c r="NDN55" s="198"/>
      <c r="NDO55" s="198"/>
      <c r="NDP55" s="198"/>
      <c r="NDQ55" s="198"/>
      <c r="NDR55" s="198"/>
      <c r="NDS55" s="198"/>
      <c r="NDT55" s="198"/>
      <c r="NDU55" s="198"/>
      <c r="NDV55" s="198"/>
      <c r="NDW55" s="198"/>
      <c r="NDX55" s="198"/>
      <c r="NDY55" s="198"/>
      <c r="NDZ55" s="198"/>
      <c r="NEA55" s="198"/>
      <c r="NEB55" s="198"/>
      <c r="NEC55" s="198"/>
      <c r="NED55" s="198"/>
      <c r="NEE55" s="198"/>
      <c r="NEF55" s="198"/>
      <c r="NEG55" s="198"/>
      <c r="NEH55" s="198"/>
      <c r="NEI55" s="198"/>
      <c r="NEJ55" s="198"/>
      <c r="NEK55" s="198"/>
      <c r="NEL55" s="198"/>
      <c r="NEM55" s="198"/>
      <c r="NEN55" s="198"/>
      <c r="NEO55" s="198"/>
      <c r="NEP55" s="198"/>
      <c r="NEQ55" s="198"/>
      <c r="NER55" s="198"/>
      <c r="NES55" s="198"/>
      <c r="NET55" s="198"/>
      <c r="NEU55" s="198"/>
      <c r="NEV55" s="198"/>
      <c r="NEW55" s="198"/>
      <c r="NEX55" s="198"/>
      <c r="NEY55" s="198"/>
      <c r="NEZ55" s="198"/>
      <c r="NFA55" s="198"/>
      <c r="NFB55" s="198"/>
      <c r="NFC55" s="198"/>
      <c r="NFD55" s="198"/>
      <c r="NFE55" s="198"/>
      <c r="NFF55" s="198"/>
      <c r="NFG55" s="198"/>
      <c r="NFH55" s="198"/>
      <c r="NFI55" s="198"/>
      <c r="NFJ55" s="198"/>
      <c r="NFK55" s="198"/>
      <c r="NFL55" s="198"/>
      <c r="NFM55" s="198"/>
      <c r="NFN55" s="198"/>
      <c r="NFO55" s="198"/>
      <c r="NFP55" s="198"/>
      <c r="NFQ55" s="198"/>
      <c r="NFR55" s="198"/>
      <c r="NFS55" s="198"/>
      <c r="NFT55" s="198"/>
      <c r="NFU55" s="198"/>
      <c r="NFV55" s="198"/>
      <c r="NFW55" s="198"/>
      <c r="NFX55" s="198"/>
      <c r="NFY55" s="198"/>
      <c r="NFZ55" s="198"/>
      <c r="NGA55" s="198"/>
      <c r="NGB55" s="198"/>
      <c r="NGC55" s="198"/>
      <c r="NGD55" s="198"/>
      <c r="NGE55" s="198"/>
      <c r="NGF55" s="198"/>
      <c r="NGG55" s="198"/>
      <c r="NGH55" s="198"/>
      <c r="NGI55" s="198"/>
      <c r="NGJ55" s="198"/>
      <c r="NGK55" s="198"/>
      <c r="NGL55" s="198"/>
      <c r="NGM55" s="198"/>
      <c r="NGN55" s="198"/>
      <c r="NGO55" s="198"/>
      <c r="NGP55" s="198"/>
      <c r="NGQ55" s="198"/>
      <c r="NGR55" s="198"/>
      <c r="NGS55" s="198"/>
      <c r="NGT55" s="198"/>
      <c r="NGU55" s="198"/>
      <c r="NGV55" s="198"/>
      <c r="NGW55" s="198"/>
      <c r="NGX55" s="198"/>
      <c r="NGY55" s="198"/>
      <c r="NGZ55" s="198"/>
      <c r="NHA55" s="198"/>
      <c r="NHB55" s="198"/>
      <c r="NHC55" s="198"/>
      <c r="NHD55" s="198"/>
      <c r="NHE55" s="198"/>
      <c r="NHF55" s="198"/>
      <c r="NHG55" s="198"/>
      <c r="NHH55" s="198"/>
      <c r="NHI55" s="198"/>
      <c r="NHJ55" s="198"/>
      <c r="NHK55" s="198"/>
      <c r="NHL55" s="198"/>
      <c r="NHM55" s="198"/>
      <c r="NHN55" s="198"/>
      <c r="NHO55" s="198"/>
      <c r="NHP55" s="198"/>
      <c r="NHQ55" s="198"/>
      <c r="NHR55" s="198"/>
      <c r="NHS55" s="198"/>
      <c r="NHT55" s="198"/>
      <c r="NHU55" s="198"/>
      <c r="NHV55" s="198"/>
      <c r="NHW55" s="198"/>
      <c r="NHX55" s="198"/>
      <c r="NHY55" s="198"/>
      <c r="NHZ55" s="198"/>
      <c r="NIA55" s="198"/>
      <c r="NIB55" s="198"/>
      <c r="NIC55" s="198"/>
      <c r="NID55" s="198"/>
      <c r="NIE55" s="198"/>
      <c r="NIF55" s="198"/>
      <c r="NIG55" s="198"/>
      <c r="NIH55" s="198"/>
      <c r="NII55" s="198"/>
      <c r="NIJ55" s="198"/>
      <c r="NIK55" s="198"/>
      <c r="NIL55" s="198"/>
      <c r="NIM55" s="198"/>
      <c r="NIN55" s="198"/>
      <c r="NIO55" s="198"/>
      <c r="NIP55" s="198"/>
      <c r="NIQ55" s="198"/>
      <c r="NIR55" s="198"/>
      <c r="NIS55" s="198"/>
      <c r="NIT55" s="198"/>
      <c r="NIU55" s="198"/>
      <c r="NIV55" s="198"/>
      <c r="NIW55" s="198"/>
      <c r="NIX55" s="198"/>
      <c r="NIY55" s="198"/>
      <c r="NIZ55" s="198"/>
      <c r="NJA55" s="198"/>
      <c r="NJB55" s="198"/>
      <c r="NJC55" s="198"/>
      <c r="NJD55" s="198"/>
      <c r="NJE55" s="198"/>
      <c r="NJF55" s="198"/>
      <c r="NJG55" s="198"/>
      <c r="NJH55" s="198"/>
      <c r="NJI55" s="198"/>
      <c r="NJJ55" s="198"/>
      <c r="NJK55" s="198"/>
      <c r="NJL55" s="198"/>
      <c r="NJM55" s="198"/>
      <c r="NJN55" s="198"/>
      <c r="NJO55" s="198"/>
      <c r="NJP55" s="198"/>
      <c r="NJQ55" s="198"/>
      <c r="NJR55" s="198"/>
      <c r="NJS55" s="198"/>
      <c r="NJT55" s="198"/>
      <c r="NJU55" s="198"/>
      <c r="NJV55" s="198"/>
      <c r="NJW55" s="198"/>
      <c r="NJX55" s="198"/>
      <c r="NJY55" s="198"/>
      <c r="NJZ55" s="198"/>
      <c r="NKA55" s="198"/>
      <c r="NKB55" s="198"/>
      <c r="NKC55" s="198"/>
      <c r="NKD55" s="198"/>
      <c r="NKE55" s="198"/>
      <c r="NKF55" s="198"/>
      <c r="NKG55" s="198"/>
      <c r="NKH55" s="198"/>
      <c r="NKI55" s="198"/>
      <c r="NKJ55" s="198"/>
      <c r="NKK55" s="198"/>
      <c r="NKL55" s="198"/>
      <c r="NKM55" s="198"/>
      <c r="NKN55" s="198"/>
      <c r="NKO55" s="198"/>
      <c r="NKP55" s="198"/>
      <c r="NKQ55" s="198"/>
      <c r="NKR55" s="198"/>
      <c r="NKS55" s="198"/>
      <c r="NKT55" s="198"/>
      <c r="NKU55" s="198"/>
      <c r="NKV55" s="198"/>
      <c r="NKW55" s="198"/>
      <c r="NKX55" s="198"/>
      <c r="NKY55" s="198"/>
      <c r="NKZ55" s="198"/>
      <c r="NLA55" s="198"/>
      <c r="NLB55" s="198"/>
      <c r="NLC55" s="198"/>
      <c r="NLD55" s="198"/>
      <c r="NLE55" s="198"/>
      <c r="NLF55" s="198"/>
      <c r="NLG55" s="198"/>
      <c r="NLH55" s="198"/>
      <c r="NLI55" s="198"/>
      <c r="NLJ55" s="198"/>
      <c r="NLK55" s="198"/>
      <c r="NLL55" s="198"/>
      <c r="NLM55" s="198"/>
      <c r="NLN55" s="198"/>
      <c r="NLO55" s="198"/>
      <c r="NLP55" s="198"/>
      <c r="NLQ55" s="198"/>
      <c r="NLR55" s="198"/>
      <c r="NLS55" s="198"/>
      <c r="NLT55" s="198"/>
      <c r="NLU55" s="198"/>
      <c r="NLV55" s="198"/>
      <c r="NLW55" s="198"/>
      <c r="NLX55" s="198"/>
      <c r="NLY55" s="198"/>
      <c r="NLZ55" s="198"/>
      <c r="NMA55" s="198"/>
      <c r="NMB55" s="198"/>
      <c r="NMC55" s="198"/>
      <c r="NMD55" s="198"/>
      <c r="NME55" s="198"/>
      <c r="NMF55" s="198"/>
      <c r="NMG55" s="198"/>
      <c r="NMH55" s="198"/>
      <c r="NMI55" s="198"/>
      <c r="NMJ55" s="198"/>
      <c r="NMK55" s="198"/>
      <c r="NML55" s="198"/>
      <c r="NMM55" s="198"/>
      <c r="NMN55" s="198"/>
      <c r="NMO55" s="198"/>
      <c r="NMP55" s="198"/>
      <c r="NMQ55" s="198"/>
      <c r="NMR55" s="198"/>
      <c r="NMS55" s="198"/>
      <c r="NMT55" s="198"/>
      <c r="NMU55" s="198"/>
      <c r="NMV55" s="198"/>
      <c r="NMW55" s="198"/>
      <c r="NMX55" s="198"/>
      <c r="NMY55" s="198"/>
      <c r="NMZ55" s="198"/>
      <c r="NNA55" s="198"/>
      <c r="NNB55" s="198"/>
      <c r="NNC55" s="198"/>
      <c r="NND55" s="198"/>
      <c r="NNE55" s="198"/>
      <c r="NNF55" s="198"/>
      <c r="NNG55" s="198"/>
      <c r="NNH55" s="198"/>
      <c r="NNI55" s="198"/>
      <c r="NNJ55" s="198"/>
      <c r="NNK55" s="198"/>
      <c r="NNL55" s="198"/>
      <c r="NNM55" s="198"/>
      <c r="NNN55" s="198"/>
      <c r="NNO55" s="198"/>
      <c r="NNP55" s="198"/>
      <c r="NNQ55" s="198"/>
      <c r="NNR55" s="198"/>
      <c r="NNS55" s="198"/>
      <c r="NNT55" s="198"/>
      <c r="NNU55" s="198"/>
      <c r="NNV55" s="198"/>
      <c r="NNW55" s="198"/>
      <c r="NNX55" s="198"/>
      <c r="NNY55" s="198"/>
      <c r="NNZ55" s="198"/>
      <c r="NOA55" s="198"/>
      <c r="NOB55" s="198"/>
      <c r="NOC55" s="198"/>
      <c r="NOD55" s="198"/>
      <c r="NOE55" s="198"/>
      <c r="NOF55" s="198"/>
      <c r="NOG55" s="198"/>
      <c r="NOH55" s="198"/>
      <c r="NOI55" s="198"/>
      <c r="NOJ55" s="198"/>
      <c r="NOK55" s="198"/>
      <c r="NOL55" s="198"/>
      <c r="NOM55" s="198"/>
      <c r="NON55" s="198"/>
      <c r="NOO55" s="198"/>
      <c r="NOP55" s="198"/>
      <c r="NOQ55" s="198"/>
      <c r="NOR55" s="198"/>
      <c r="NOS55" s="198"/>
      <c r="NOT55" s="198"/>
      <c r="NOU55" s="198"/>
      <c r="NOV55" s="198"/>
      <c r="NOW55" s="198"/>
      <c r="NOX55" s="198"/>
      <c r="NOY55" s="198"/>
      <c r="NOZ55" s="198"/>
      <c r="NPA55" s="198"/>
      <c r="NPB55" s="198"/>
      <c r="NPC55" s="198"/>
      <c r="NPD55" s="198"/>
      <c r="NPE55" s="198"/>
      <c r="NPF55" s="198"/>
      <c r="NPG55" s="198"/>
      <c r="NPH55" s="198"/>
      <c r="NPI55" s="198"/>
      <c r="NPJ55" s="198"/>
      <c r="NPK55" s="198"/>
      <c r="NPL55" s="198"/>
      <c r="NPM55" s="198"/>
      <c r="NPN55" s="198"/>
      <c r="NPO55" s="198"/>
      <c r="NPP55" s="198"/>
      <c r="NPQ55" s="198"/>
      <c r="NPR55" s="198"/>
      <c r="NPS55" s="198"/>
      <c r="NPT55" s="198"/>
      <c r="NPU55" s="198"/>
      <c r="NPV55" s="198"/>
      <c r="NPW55" s="198"/>
      <c r="NPX55" s="198"/>
      <c r="NPY55" s="198"/>
      <c r="NPZ55" s="198"/>
      <c r="NQA55" s="198"/>
      <c r="NQB55" s="198"/>
      <c r="NQC55" s="198"/>
      <c r="NQD55" s="198"/>
      <c r="NQE55" s="198"/>
      <c r="NQF55" s="198"/>
      <c r="NQG55" s="198"/>
      <c r="NQH55" s="198"/>
      <c r="NQI55" s="198"/>
      <c r="NQJ55" s="198"/>
      <c r="NQK55" s="198"/>
      <c r="NQL55" s="198"/>
      <c r="NQM55" s="198"/>
      <c r="NQN55" s="198"/>
      <c r="NQO55" s="198"/>
      <c r="NQP55" s="198"/>
      <c r="NQQ55" s="198"/>
      <c r="NQR55" s="198"/>
      <c r="NQS55" s="198"/>
      <c r="NQT55" s="198"/>
      <c r="NQU55" s="198"/>
      <c r="NQV55" s="198"/>
      <c r="NQW55" s="198"/>
      <c r="NQX55" s="198"/>
      <c r="NQY55" s="198"/>
      <c r="NQZ55" s="198"/>
      <c r="NRA55" s="198"/>
      <c r="NRB55" s="198"/>
      <c r="NRC55" s="198"/>
      <c r="NRD55" s="198"/>
      <c r="NRE55" s="198"/>
      <c r="NRF55" s="198"/>
      <c r="NRG55" s="198"/>
      <c r="NRH55" s="198"/>
      <c r="NRI55" s="198"/>
      <c r="NRJ55" s="198"/>
      <c r="NRK55" s="198"/>
      <c r="NRL55" s="198"/>
      <c r="NRM55" s="198"/>
      <c r="NRN55" s="198"/>
      <c r="NRO55" s="198"/>
      <c r="NRP55" s="198"/>
      <c r="NRQ55" s="198"/>
      <c r="NRR55" s="198"/>
      <c r="NRS55" s="198"/>
      <c r="NRT55" s="198"/>
      <c r="NRU55" s="198"/>
      <c r="NRV55" s="198"/>
      <c r="NRW55" s="198"/>
      <c r="NRX55" s="198"/>
      <c r="NRY55" s="198"/>
      <c r="NRZ55" s="198"/>
      <c r="NSA55" s="198"/>
      <c r="NSB55" s="198"/>
      <c r="NSC55" s="198"/>
      <c r="NSD55" s="198"/>
      <c r="NSE55" s="198"/>
      <c r="NSF55" s="198"/>
      <c r="NSG55" s="198"/>
      <c r="NSH55" s="198"/>
      <c r="NSI55" s="198"/>
      <c r="NSJ55" s="198"/>
      <c r="NSK55" s="198"/>
      <c r="NSL55" s="198"/>
      <c r="NSM55" s="198"/>
      <c r="NSN55" s="198"/>
      <c r="NSO55" s="198"/>
      <c r="NSP55" s="198"/>
      <c r="NSQ55" s="198"/>
      <c r="NSR55" s="198"/>
      <c r="NSS55" s="198"/>
      <c r="NST55" s="198"/>
      <c r="NSU55" s="198"/>
      <c r="NSV55" s="198"/>
      <c r="NSW55" s="198"/>
      <c r="NSX55" s="198"/>
      <c r="NSY55" s="198"/>
      <c r="NSZ55" s="198"/>
      <c r="NTA55" s="198"/>
      <c r="NTB55" s="198"/>
      <c r="NTC55" s="198"/>
      <c r="NTD55" s="198"/>
      <c r="NTE55" s="198"/>
      <c r="NTF55" s="198"/>
      <c r="NTG55" s="198"/>
      <c r="NTH55" s="198"/>
      <c r="NTI55" s="198"/>
      <c r="NTJ55" s="198"/>
      <c r="NTK55" s="198"/>
      <c r="NTL55" s="198"/>
      <c r="NTM55" s="198"/>
      <c r="NTN55" s="198"/>
      <c r="NTO55" s="198"/>
      <c r="NTP55" s="198"/>
      <c r="NTQ55" s="198"/>
      <c r="NTR55" s="198"/>
      <c r="NTS55" s="198"/>
      <c r="NTT55" s="198"/>
      <c r="NTU55" s="198"/>
      <c r="NTV55" s="198"/>
      <c r="NTW55" s="198"/>
      <c r="NTX55" s="198"/>
      <c r="NTY55" s="198"/>
      <c r="NTZ55" s="198"/>
      <c r="NUA55" s="198"/>
      <c r="NUB55" s="198"/>
      <c r="NUC55" s="198"/>
      <c r="NUD55" s="198"/>
      <c r="NUE55" s="198"/>
      <c r="NUF55" s="198"/>
      <c r="NUG55" s="198"/>
      <c r="NUH55" s="198"/>
      <c r="NUI55" s="198"/>
      <c r="NUJ55" s="198"/>
      <c r="NUK55" s="198"/>
      <c r="NUL55" s="198"/>
      <c r="NUM55" s="198"/>
      <c r="NUN55" s="198"/>
      <c r="NUO55" s="198"/>
      <c r="NUP55" s="198"/>
      <c r="NUQ55" s="198"/>
      <c r="NUR55" s="198"/>
      <c r="NUS55" s="198"/>
      <c r="NUT55" s="198"/>
      <c r="NUU55" s="198"/>
      <c r="NUV55" s="198"/>
      <c r="NUW55" s="198"/>
      <c r="NUX55" s="198"/>
      <c r="NUY55" s="198"/>
      <c r="NUZ55" s="198"/>
      <c r="NVA55" s="198"/>
      <c r="NVB55" s="198"/>
      <c r="NVC55" s="198"/>
      <c r="NVD55" s="198"/>
      <c r="NVE55" s="198"/>
      <c r="NVF55" s="198"/>
      <c r="NVG55" s="198"/>
      <c r="NVH55" s="198"/>
      <c r="NVI55" s="198"/>
      <c r="NVJ55" s="198"/>
      <c r="NVK55" s="198"/>
      <c r="NVL55" s="198"/>
      <c r="NVM55" s="198"/>
      <c r="NVN55" s="198"/>
      <c r="NVO55" s="198"/>
      <c r="NVP55" s="198"/>
      <c r="NVQ55" s="198"/>
      <c r="NVR55" s="198"/>
      <c r="NVS55" s="198"/>
      <c r="NVT55" s="198"/>
      <c r="NVU55" s="198"/>
      <c r="NVV55" s="198"/>
      <c r="NVW55" s="198"/>
      <c r="NVX55" s="198"/>
      <c r="NVY55" s="198"/>
      <c r="NVZ55" s="198"/>
      <c r="NWA55" s="198"/>
      <c r="NWB55" s="198"/>
      <c r="NWC55" s="198"/>
      <c r="NWD55" s="198"/>
      <c r="NWE55" s="198"/>
      <c r="NWF55" s="198"/>
      <c r="NWG55" s="198"/>
      <c r="NWH55" s="198"/>
      <c r="NWI55" s="198"/>
      <c r="NWJ55" s="198"/>
      <c r="NWK55" s="198"/>
      <c r="NWL55" s="198"/>
      <c r="NWM55" s="198"/>
      <c r="NWN55" s="198"/>
      <c r="NWO55" s="198"/>
      <c r="NWP55" s="198"/>
      <c r="NWQ55" s="198"/>
      <c r="NWR55" s="198"/>
      <c r="NWS55" s="198"/>
      <c r="NWT55" s="198"/>
      <c r="NWU55" s="198"/>
      <c r="NWV55" s="198"/>
      <c r="NWW55" s="198"/>
      <c r="NWX55" s="198"/>
      <c r="NWY55" s="198"/>
      <c r="NWZ55" s="198"/>
      <c r="NXA55" s="198"/>
      <c r="NXB55" s="198"/>
      <c r="NXC55" s="198"/>
      <c r="NXD55" s="198"/>
      <c r="NXE55" s="198"/>
      <c r="NXF55" s="198"/>
      <c r="NXG55" s="198"/>
      <c r="NXH55" s="198"/>
      <c r="NXI55" s="198"/>
      <c r="NXJ55" s="198"/>
      <c r="NXK55" s="198"/>
      <c r="NXL55" s="198"/>
      <c r="NXM55" s="198"/>
      <c r="NXN55" s="198"/>
      <c r="NXO55" s="198"/>
      <c r="NXP55" s="198"/>
      <c r="NXQ55" s="198"/>
      <c r="NXR55" s="198"/>
      <c r="NXS55" s="198"/>
      <c r="NXT55" s="198"/>
      <c r="NXU55" s="198"/>
      <c r="NXV55" s="198"/>
      <c r="NXW55" s="198"/>
      <c r="NXX55" s="198"/>
      <c r="NXY55" s="198"/>
      <c r="NXZ55" s="198"/>
      <c r="NYA55" s="198"/>
      <c r="NYB55" s="198"/>
      <c r="NYC55" s="198"/>
      <c r="NYD55" s="198"/>
      <c r="NYE55" s="198"/>
      <c r="NYF55" s="198"/>
      <c r="NYG55" s="198"/>
      <c r="NYH55" s="198"/>
      <c r="NYI55" s="198"/>
      <c r="NYJ55" s="198"/>
      <c r="NYK55" s="198"/>
      <c r="NYL55" s="198"/>
      <c r="NYM55" s="198"/>
      <c r="NYN55" s="198"/>
      <c r="NYO55" s="198"/>
      <c r="NYP55" s="198"/>
      <c r="NYQ55" s="198"/>
      <c r="NYR55" s="198"/>
      <c r="NYS55" s="198"/>
      <c r="NYT55" s="198"/>
      <c r="NYU55" s="198"/>
      <c r="NYV55" s="198"/>
      <c r="NYW55" s="198"/>
      <c r="NYX55" s="198"/>
      <c r="NYY55" s="198"/>
      <c r="NYZ55" s="198"/>
      <c r="NZA55" s="198"/>
      <c r="NZB55" s="198"/>
      <c r="NZC55" s="198"/>
      <c r="NZD55" s="198"/>
      <c r="NZE55" s="198"/>
      <c r="NZF55" s="198"/>
      <c r="NZG55" s="198"/>
      <c r="NZH55" s="198"/>
      <c r="NZI55" s="198"/>
      <c r="NZJ55" s="198"/>
      <c r="NZK55" s="198"/>
      <c r="NZL55" s="198"/>
      <c r="NZM55" s="198"/>
      <c r="NZN55" s="198"/>
      <c r="NZO55" s="198"/>
      <c r="NZP55" s="198"/>
      <c r="NZQ55" s="198"/>
      <c r="NZR55" s="198"/>
      <c r="NZS55" s="198"/>
      <c r="NZT55" s="198"/>
      <c r="NZU55" s="198"/>
      <c r="NZV55" s="198"/>
      <c r="NZW55" s="198"/>
      <c r="NZX55" s="198"/>
      <c r="NZY55" s="198"/>
      <c r="NZZ55" s="198"/>
      <c r="OAA55" s="198"/>
      <c r="OAB55" s="198"/>
      <c r="OAC55" s="198"/>
      <c r="OAD55" s="198"/>
      <c r="OAE55" s="198"/>
      <c r="OAF55" s="198"/>
      <c r="OAG55" s="198"/>
      <c r="OAH55" s="198"/>
      <c r="OAI55" s="198"/>
      <c r="OAJ55" s="198"/>
      <c r="OAK55" s="198"/>
      <c r="OAL55" s="198"/>
      <c r="OAM55" s="198"/>
      <c r="OAN55" s="198"/>
      <c r="OAO55" s="198"/>
      <c r="OAP55" s="198"/>
      <c r="OAQ55" s="198"/>
      <c r="OAR55" s="198"/>
      <c r="OAS55" s="198"/>
      <c r="OAT55" s="198"/>
      <c r="OAU55" s="198"/>
      <c r="OAV55" s="198"/>
      <c r="OAW55" s="198"/>
      <c r="OAX55" s="198"/>
      <c r="OAY55" s="198"/>
      <c r="OAZ55" s="198"/>
      <c r="OBA55" s="198"/>
      <c r="OBB55" s="198"/>
      <c r="OBC55" s="198"/>
      <c r="OBD55" s="198"/>
      <c r="OBE55" s="198"/>
      <c r="OBF55" s="198"/>
      <c r="OBG55" s="198"/>
      <c r="OBH55" s="198"/>
      <c r="OBI55" s="198"/>
      <c r="OBJ55" s="198"/>
      <c r="OBK55" s="198"/>
      <c r="OBL55" s="198"/>
      <c r="OBM55" s="198"/>
      <c r="OBN55" s="198"/>
      <c r="OBO55" s="198"/>
      <c r="OBP55" s="198"/>
      <c r="OBQ55" s="198"/>
      <c r="OBR55" s="198"/>
      <c r="OBS55" s="198"/>
      <c r="OBT55" s="198"/>
      <c r="OBU55" s="198"/>
      <c r="OBV55" s="198"/>
      <c r="OBW55" s="198"/>
      <c r="OBX55" s="198"/>
      <c r="OBY55" s="198"/>
      <c r="OBZ55" s="198"/>
      <c r="OCA55" s="198"/>
      <c r="OCB55" s="198"/>
      <c r="OCC55" s="198"/>
      <c r="OCD55" s="198"/>
      <c r="OCE55" s="198"/>
      <c r="OCF55" s="198"/>
      <c r="OCG55" s="198"/>
      <c r="OCH55" s="198"/>
      <c r="OCI55" s="198"/>
      <c r="OCJ55" s="198"/>
      <c r="OCK55" s="198"/>
      <c r="OCL55" s="198"/>
      <c r="OCM55" s="198"/>
      <c r="OCN55" s="198"/>
      <c r="OCO55" s="198"/>
      <c r="OCP55" s="198"/>
      <c r="OCQ55" s="198"/>
      <c r="OCR55" s="198"/>
      <c r="OCS55" s="198"/>
      <c r="OCT55" s="198"/>
      <c r="OCU55" s="198"/>
      <c r="OCV55" s="198"/>
      <c r="OCW55" s="198"/>
      <c r="OCX55" s="198"/>
      <c r="OCY55" s="198"/>
      <c r="OCZ55" s="198"/>
      <c r="ODA55" s="198"/>
      <c r="ODB55" s="198"/>
      <c r="ODC55" s="198"/>
      <c r="ODD55" s="198"/>
      <c r="ODE55" s="198"/>
      <c r="ODF55" s="198"/>
      <c r="ODG55" s="198"/>
      <c r="ODH55" s="198"/>
      <c r="ODI55" s="198"/>
      <c r="ODJ55" s="198"/>
      <c r="ODK55" s="198"/>
      <c r="ODL55" s="198"/>
      <c r="ODM55" s="198"/>
      <c r="ODN55" s="198"/>
      <c r="ODO55" s="198"/>
      <c r="ODP55" s="198"/>
      <c r="ODQ55" s="198"/>
      <c r="ODR55" s="198"/>
      <c r="ODS55" s="198"/>
      <c r="ODT55" s="198"/>
      <c r="ODU55" s="198"/>
      <c r="ODV55" s="198"/>
      <c r="ODW55" s="198"/>
      <c r="ODX55" s="198"/>
      <c r="ODY55" s="198"/>
      <c r="ODZ55" s="198"/>
      <c r="OEA55" s="198"/>
      <c r="OEB55" s="198"/>
      <c r="OEC55" s="198"/>
      <c r="OED55" s="198"/>
      <c r="OEE55" s="198"/>
      <c r="OEF55" s="198"/>
      <c r="OEG55" s="198"/>
      <c r="OEH55" s="198"/>
      <c r="OEI55" s="198"/>
      <c r="OEJ55" s="198"/>
      <c r="OEK55" s="198"/>
      <c r="OEL55" s="198"/>
      <c r="OEM55" s="198"/>
      <c r="OEN55" s="198"/>
      <c r="OEO55" s="198"/>
      <c r="OEP55" s="198"/>
      <c r="OEQ55" s="198"/>
      <c r="OER55" s="198"/>
      <c r="OES55" s="198"/>
      <c r="OET55" s="198"/>
      <c r="OEU55" s="198"/>
      <c r="OEV55" s="198"/>
      <c r="OEW55" s="198"/>
      <c r="OEX55" s="198"/>
      <c r="OEY55" s="198"/>
      <c r="OEZ55" s="198"/>
      <c r="OFA55" s="198"/>
      <c r="OFB55" s="198"/>
      <c r="OFC55" s="198"/>
      <c r="OFD55" s="198"/>
      <c r="OFE55" s="198"/>
      <c r="OFF55" s="198"/>
      <c r="OFG55" s="198"/>
      <c r="OFH55" s="198"/>
      <c r="OFI55" s="198"/>
      <c r="OFJ55" s="198"/>
      <c r="OFK55" s="198"/>
      <c r="OFL55" s="198"/>
      <c r="OFM55" s="198"/>
      <c r="OFN55" s="198"/>
      <c r="OFO55" s="198"/>
      <c r="OFP55" s="198"/>
      <c r="OFQ55" s="198"/>
      <c r="OFR55" s="198"/>
      <c r="OFS55" s="198"/>
      <c r="OFT55" s="198"/>
      <c r="OFU55" s="198"/>
      <c r="OFV55" s="198"/>
      <c r="OFW55" s="198"/>
      <c r="OFX55" s="198"/>
      <c r="OFY55" s="198"/>
      <c r="OFZ55" s="198"/>
      <c r="OGA55" s="198"/>
      <c r="OGB55" s="198"/>
      <c r="OGC55" s="198"/>
      <c r="OGD55" s="198"/>
      <c r="OGE55" s="198"/>
      <c r="OGF55" s="198"/>
      <c r="OGG55" s="198"/>
      <c r="OGH55" s="198"/>
      <c r="OGI55" s="198"/>
      <c r="OGJ55" s="198"/>
      <c r="OGK55" s="198"/>
      <c r="OGL55" s="198"/>
      <c r="OGM55" s="198"/>
      <c r="OGN55" s="198"/>
      <c r="OGO55" s="198"/>
      <c r="OGP55" s="198"/>
      <c r="OGQ55" s="198"/>
      <c r="OGR55" s="198"/>
      <c r="OGS55" s="198"/>
      <c r="OGT55" s="198"/>
      <c r="OGU55" s="198"/>
      <c r="OGV55" s="198"/>
      <c r="OGW55" s="198"/>
      <c r="OGX55" s="198"/>
      <c r="OGY55" s="198"/>
      <c r="OGZ55" s="198"/>
      <c r="OHA55" s="198"/>
      <c r="OHB55" s="198"/>
      <c r="OHC55" s="198"/>
      <c r="OHD55" s="198"/>
      <c r="OHE55" s="198"/>
      <c r="OHF55" s="198"/>
      <c r="OHG55" s="198"/>
      <c r="OHH55" s="198"/>
      <c r="OHI55" s="198"/>
      <c r="OHJ55" s="198"/>
      <c r="OHK55" s="198"/>
      <c r="OHL55" s="198"/>
      <c r="OHM55" s="198"/>
      <c r="OHN55" s="198"/>
      <c r="OHO55" s="198"/>
      <c r="OHP55" s="198"/>
      <c r="OHQ55" s="198"/>
      <c r="OHR55" s="198"/>
      <c r="OHS55" s="198"/>
      <c r="OHT55" s="198"/>
      <c r="OHU55" s="198"/>
      <c r="OHV55" s="198"/>
      <c r="OHW55" s="198"/>
      <c r="OHX55" s="198"/>
      <c r="OHY55" s="198"/>
      <c r="OHZ55" s="198"/>
      <c r="OIA55" s="198"/>
      <c r="OIB55" s="198"/>
      <c r="OIC55" s="198"/>
      <c r="OID55" s="198"/>
      <c r="OIE55" s="198"/>
      <c r="OIF55" s="198"/>
      <c r="OIG55" s="198"/>
      <c r="OIH55" s="198"/>
      <c r="OII55" s="198"/>
      <c r="OIJ55" s="198"/>
      <c r="OIK55" s="198"/>
      <c r="OIL55" s="198"/>
      <c r="OIM55" s="198"/>
      <c r="OIN55" s="198"/>
      <c r="OIO55" s="198"/>
      <c r="OIP55" s="198"/>
      <c r="OIQ55" s="198"/>
      <c r="OIR55" s="198"/>
      <c r="OIS55" s="198"/>
      <c r="OIT55" s="198"/>
      <c r="OIU55" s="198"/>
      <c r="OIV55" s="198"/>
      <c r="OIW55" s="198"/>
      <c r="OIX55" s="198"/>
      <c r="OIY55" s="198"/>
      <c r="OIZ55" s="198"/>
      <c r="OJA55" s="198"/>
      <c r="OJB55" s="198"/>
      <c r="OJC55" s="198"/>
      <c r="OJD55" s="198"/>
      <c r="OJE55" s="198"/>
      <c r="OJF55" s="198"/>
      <c r="OJG55" s="198"/>
      <c r="OJH55" s="198"/>
      <c r="OJI55" s="198"/>
      <c r="OJJ55" s="198"/>
      <c r="OJK55" s="198"/>
      <c r="OJL55" s="198"/>
      <c r="OJM55" s="198"/>
      <c r="OJN55" s="198"/>
      <c r="OJO55" s="198"/>
      <c r="OJP55" s="198"/>
      <c r="OJQ55" s="198"/>
      <c r="OJR55" s="198"/>
      <c r="OJS55" s="198"/>
      <c r="OJT55" s="198"/>
      <c r="OJU55" s="198"/>
      <c r="OJV55" s="198"/>
      <c r="OJW55" s="198"/>
      <c r="OJX55" s="198"/>
      <c r="OJY55" s="198"/>
      <c r="OJZ55" s="198"/>
      <c r="OKA55" s="198"/>
      <c r="OKB55" s="198"/>
      <c r="OKC55" s="198"/>
      <c r="OKD55" s="198"/>
      <c r="OKE55" s="198"/>
      <c r="OKF55" s="198"/>
      <c r="OKG55" s="198"/>
      <c r="OKH55" s="198"/>
      <c r="OKI55" s="198"/>
      <c r="OKJ55" s="198"/>
      <c r="OKK55" s="198"/>
      <c r="OKL55" s="198"/>
      <c r="OKM55" s="198"/>
      <c r="OKN55" s="198"/>
      <c r="OKO55" s="198"/>
      <c r="OKP55" s="198"/>
      <c r="OKQ55" s="198"/>
      <c r="OKR55" s="198"/>
      <c r="OKS55" s="198"/>
      <c r="OKT55" s="198"/>
      <c r="OKU55" s="198"/>
      <c r="OKV55" s="198"/>
      <c r="OKW55" s="198"/>
      <c r="OKX55" s="198"/>
      <c r="OKY55" s="198"/>
      <c r="OKZ55" s="198"/>
      <c r="OLA55" s="198"/>
      <c r="OLB55" s="198"/>
      <c r="OLC55" s="198"/>
      <c r="OLD55" s="198"/>
      <c r="OLE55" s="198"/>
      <c r="OLF55" s="198"/>
      <c r="OLG55" s="198"/>
      <c r="OLH55" s="198"/>
      <c r="OLI55" s="198"/>
      <c r="OLJ55" s="198"/>
      <c r="OLK55" s="198"/>
      <c r="OLL55" s="198"/>
      <c r="OLM55" s="198"/>
      <c r="OLN55" s="198"/>
      <c r="OLO55" s="198"/>
      <c r="OLP55" s="198"/>
      <c r="OLQ55" s="198"/>
      <c r="OLR55" s="198"/>
      <c r="OLS55" s="198"/>
      <c r="OLT55" s="198"/>
      <c r="OLU55" s="198"/>
      <c r="OLV55" s="198"/>
      <c r="OLW55" s="198"/>
      <c r="OLX55" s="198"/>
      <c r="OLY55" s="198"/>
      <c r="OLZ55" s="198"/>
      <c r="OMA55" s="198"/>
      <c r="OMB55" s="198"/>
      <c r="OMC55" s="198"/>
      <c r="OMD55" s="198"/>
      <c r="OME55" s="198"/>
      <c r="OMF55" s="198"/>
      <c r="OMG55" s="198"/>
      <c r="OMH55" s="198"/>
      <c r="OMI55" s="198"/>
      <c r="OMJ55" s="198"/>
      <c r="OMK55" s="198"/>
      <c r="OML55" s="198"/>
      <c r="OMM55" s="198"/>
      <c r="OMN55" s="198"/>
      <c r="OMO55" s="198"/>
      <c r="OMP55" s="198"/>
      <c r="OMQ55" s="198"/>
      <c r="OMR55" s="198"/>
      <c r="OMS55" s="198"/>
      <c r="OMT55" s="198"/>
      <c r="OMU55" s="198"/>
      <c r="OMV55" s="198"/>
      <c r="OMW55" s="198"/>
      <c r="OMX55" s="198"/>
      <c r="OMY55" s="198"/>
      <c r="OMZ55" s="198"/>
      <c r="ONA55" s="198"/>
      <c r="ONB55" s="198"/>
      <c r="ONC55" s="198"/>
      <c r="OND55" s="198"/>
      <c r="ONE55" s="198"/>
      <c r="ONF55" s="198"/>
      <c r="ONG55" s="198"/>
      <c r="ONH55" s="198"/>
      <c r="ONI55" s="198"/>
      <c r="ONJ55" s="198"/>
      <c r="ONK55" s="198"/>
      <c r="ONL55" s="198"/>
      <c r="ONM55" s="198"/>
      <c r="ONN55" s="198"/>
      <c r="ONO55" s="198"/>
      <c r="ONP55" s="198"/>
      <c r="ONQ55" s="198"/>
      <c r="ONR55" s="198"/>
      <c r="ONS55" s="198"/>
      <c r="ONT55" s="198"/>
      <c r="ONU55" s="198"/>
      <c r="ONV55" s="198"/>
      <c r="ONW55" s="198"/>
      <c r="ONX55" s="198"/>
      <c r="ONY55" s="198"/>
      <c r="ONZ55" s="198"/>
      <c r="OOA55" s="198"/>
      <c r="OOB55" s="198"/>
      <c r="OOC55" s="198"/>
      <c r="OOD55" s="198"/>
      <c r="OOE55" s="198"/>
      <c r="OOF55" s="198"/>
      <c r="OOG55" s="198"/>
      <c r="OOH55" s="198"/>
      <c r="OOI55" s="198"/>
      <c r="OOJ55" s="198"/>
      <c r="OOK55" s="198"/>
      <c r="OOL55" s="198"/>
      <c r="OOM55" s="198"/>
      <c r="OON55" s="198"/>
      <c r="OOO55" s="198"/>
      <c r="OOP55" s="198"/>
      <c r="OOQ55" s="198"/>
      <c r="OOR55" s="198"/>
      <c r="OOS55" s="198"/>
      <c r="OOT55" s="198"/>
      <c r="OOU55" s="198"/>
      <c r="OOV55" s="198"/>
      <c r="OOW55" s="198"/>
      <c r="OOX55" s="198"/>
      <c r="OOY55" s="198"/>
      <c r="OOZ55" s="198"/>
      <c r="OPA55" s="198"/>
      <c r="OPB55" s="198"/>
      <c r="OPC55" s="198"/>
      <c r="OPD55" s="198"/>
      <c r="OPE55" s="198"/>
      <c r="OPF55" s="198"/>
      <c r="OPG55" s="198"/>
      <c r="OPH55" s="198"/>
      <c r="OPI55" s="198"/>
      <c r="OPJ55" s="198"/>
      <c r="OPK55" s="198"/>
      <c r="OPL55" s="198"/>
      <c r="OPM55" s="198"/>
      <c r="OPN55" s="198"/>
      <c r="OPO55" s="198"/>
      <c r="OPP55" s="198"/>
      <c r="OPQ55" s="198"/>
      <c r="OPR55" s="198"/>
      <c r="OPS55" s="198"/>
      <c r="OPT55" s="198"/>
      <c r="OPU55" s="198"/>
      <c r="OPV55" s="198"/>
      <c r="OPW55" s="198"/>
      <c r="OPX55" s="198"/>
      <c r="OPY55" s="198"/>
      <c r="OPZ55" s="198"/>
      <c r="OQA55" s="198"/>
      <c r="OQB55" s="198"/>
      <c r="OQC55" s="198"/>
      <c r="OQD55" s="198"/>
      <c r="OQE55" s="198"/>
      <c r="OQF55" s="198"/>
      <c r="OQG55" s="198"/>
      <c r="OQH55" s="198"/>
      <c r="OQI55" s="198"/>
      <c r="OQJ55" s="198"/>
      <c r="OQK55" s="198"/>
      <c r="OQL55" s="198"/>
      <c r="OQM55" s="198"/>
      <c r="OQN55" s="198"/>
      <c r="OQO55" s="198"/>
      <c r="OQP55" s="198"/>
      <c r="OQQ55" s="198"/>
      <c r="OQR55" s="198"/>
      <c r="OQS55" s="198"/>
      <c r="OQT55" s="198"/>
      <c r="OQU55" s="198"/>
      <c r="OQV55" s="198"/>
      <c r="OQW55" s="198"/>
      <c r="OQX55" s="198"/>
      <c r="OQY55" s="198"/>
      <c r="OQZ55" s="198"/>
      <c r="ORA55" s="198"/>
      <c r="ORB55" s="198"/>
      <c r="ORC55" s="198"/>
      <c r="ORD55" s="198"/>
      <c r="ORE55" s="198"/>
      <c r="ORF55" s="198"/>
      <c r="ORG55" s="198"/>
      <c r="ORH55" s="198"/>
      <c r="ORI55" s="198"/>
      <c r="ORJ55" s="198"/>
      <c r="ORK55" s="198"/>
      <c r="ORL55" s="198"/>
      <c r="ORM55" s="198"/>
      <c r="ORN55" s="198"/>
      <c r="ORO55" s="198"/>
      <c r="ORP55" s="198"/>
      <c r="ORQ55" s="198"/>
      <c r="ORR55" s="198"/>
      <c r="ORS55" s="198"/>
      <c r="ORT55" s="198"/>
      <c r="ORU55" s="198"/>
      <c r="ORV55" s="198"/>
      <c r="ORW55" s="198"/>
      <c r="ORX55" s="198"/>
      <c r="ORY55" s="198"/>
      <c r="ORZ55" s="198"/>
      <c r="OSA55" s="198"/>
      <c r="OSB55" s="198"/>
      <c r="OSC55" s="198"/>
      <c r="OSD55" s="198"/>
      <c r="OSE55" s="198"/>
      <c r="OSF55" s="198"/>
      <c r="OSG55" s="198"/>
      <c r="OSH55" s="198"/>
      <c r="OSI55" s="198"/>
      <c r="OSJ55" s="198"/>
      <c r="OSK55" s="198"/>
      <c r="OSL55" s="198"/>
      <c r="OSM55" s="198"/>
      <c r="OSN55" s="198"/>
      <c r="OSO55" s="198"/>
      <c r="OSP55" s="198"/>
      <c r="OSQ55" s="198"/>
      <c r="OSR55" s="198"/>
      <c r="OSS55" s="198"/>
      <c r="OST55" s="198"/>
      <c r="OSU55" s="198"/>
      <c r="OSV55" s="198"/>
      <c r="OSW55" s="198"/>
      <c r="OSX55" s="198"/>
      <c r="OSY55" s="198"/>
      <c r="OSZ55" s="198"/>
      <c r="OTA55" s="198"/>
      <c r="OTB55" s="198"/>
      <c r="OTC55" s="198"/>
      <c r="OTD55" s="198"/>
      <c r="OTE55" s="198"/>
      <c r="OTF55" s="198"/>
      <c r="OTG55" s="198"/>
      <c r="OTH55" s="198"/>
      <c r="OTI55" s="198"/>
      <c r="OTJ55" s="198"/>
      <c r="OTK55" s="198"/>
      <c r="OTL55" s="198"/>
      <c r="OTM55" s="198"/>
      <c r="OTN55" s="198"/>
      <c r="OTO55" s="198"/>
      <c r="OTP55" s="198"/>
      <c r="OTQ55" s="198"/>
      <c r="OTR55" s="198"/>
      <c r="OTS55" s="198"/>
      <c r="OTT55" s="198"/>
      <c r="OTU55" s="198"/>
      <c r="OTV55" s="198"/>
      <c r="OTW55" s="198"/>
      <c r="OTX55" s="198"/>
      <c r="OTY55" s="198"/>
      <c r="OTZ55" s="198"/>
      <c r="OUA55" s="198"/>
      <c r="OUB55" s="198"/>
      <c r="OUC55" s="198"/>
      <c r="OUD55" s="198"/>
      <c r="OUE55" s="198"/>
      <c r="OUF55" s="198"/>
      <c r="OUG55" s="198"/>
      <c r="OUH55" s="198"/>
      <c r="OUI55" s="198"/>
      <c r="OUJ55" s="198"/>
      <c r="OUK55" s="198"/>
      <c r="OUL55" s="198"/>
      <c r="OUM55" s="198"/>
      <c r="OUN55" s="198"/>
      <c r="OUO55" s="198"/>
      <c r="OUP55" s="198"/>
      <c r="OUQ55" s="198"/>
      <c r="OUR55" s="198"/>
      <c r="OUS55" s="198"/>
      <c r="OUT55" s="198"/>
      <c r="OUU55" s="198"/>
      <c r="OUV55" s="198"/>
      <c r="OUW55" s="198"/>
      <c r="OUX55" s="198"/>
      <c r="OUY55" s="198"/>
      <c r="OUZ55" s="198"/>
      <c r="OVA55" s="198"/>
      <c r="OVB55" s="198"/>
      <c r="OVC55" s="198"/>
      <c r="OVD55" s="198"/>
      <c r="OVE55" s="198"/>
      <c r="OVF55" s="198"/>
      <c r="OVG55" s="198"/>
      <c r="OVH55" s="198"/>
      <c r="OVI55" s="198"/>
      <c r="OVJ55" s="198"/>
      <c r="OVK55" s="198"/>
      <c r="OVL55" s="198"/>
      <c r="OVM55" s="198"/>
      <c r="OVN55" s="198"/>
      <c r="OVO55" s="198"/>
      <c r="OVP55" s="198"/>
      <c r="OVQ55" s="198"/>
      <c r="OVR55" s="198"/>
      <c r="OVS55" s="198"/>
      <c r="OVT55" s="198"/>
      <c r="OVU55" s="198"/>
      <c r="OVV55" s="198"/>
      <c r="OVW55" s="198"/>
      <c r="OVX55" s="198"/>
      <c r="OVY55" s="198"/>
      <c r="OVZ55" s="198"/>
      <c r="OWA55" s="198"/>
      <c r="OWB55" s="198"/>
      <c r="OWC55" s="198"/>
      <c r="OWD55" s="198"/>
      <c r="OWE55" s="198"/>
      <c r="OWF55" s="198"/>
      <c r="OWG55" s="198"/>
      <c r="OWH55" s="198"/>
      <c r="OWI55" s="198"/>
      <c r="OWJ55" s="198"/>
      <c r="OWK55" s="198"/>
      <c r="OWL55" s="198"/>
      <c r="OWM55" s="198"/>
      <c r="OWN55" s="198"/>
      <c r="OWO55" s="198"/>
      <c r="OWP55" s="198"/>
      <c r="OWQ55" s="198"/>
      <c r="OWR55" s="198"/>
      <c r="OWS55" s="198"/>
      <c r="OWT55" s="198"/>
      <c r="OWU55" s="198"/>
      <c r="OWV55" s="198"/>
      <c r="OWW55" s="198"/>
      <c r="OWX55" s="198"/>
      <c r="OWY55" s="198"/>
      <c r="OWZ55" s="198"/>
      <c r="OXA55" s="198"/>
      <c r="OXB55" s="198"/>
      <c r="OXC55" s="198"/>
      <c r="OXD55" s="198"/>
      <c r="OXE55" s="198"/>
      <c r="OXF55" s="198"/>
      <c r="OXG55" s="198"/>
      <c r="OXH55" s="198"/>
      <c r="OXI55" s="198"/>
      <c r="OXJ55" s="198"/>
      <c r="OXK55" s="198"/>
      <c r="OXL55" s="198"/>
      <c r="OXM55" s="198"/>
      <c r="OXN55" s="198"/>
      <c r="OXO55" s="198"/>
      <c r="OXP55" s="198"/>
      <c r="OXQ55" s="198"/>
      <c r="OXR55" s="198"/>
      <c r="OXS55" s="198"/>
      <c r="OXT55" s="198"/>
      <c r="OXU55" s="198"/>
      <c r="OXV55" s="198"/>
      <c r="OXW55" s="198"/>
      <c r="OXX55" s="198"/>
      <c r="OXY55" s="198"/>
      <c r="OXZ55" s="198"/>
      <c r="OYA55" s="198"/>
      <c r="OYB55" s="198"/>
      <c r="OYC55" s="198"/>
      <c r="OYD55" s="198"/>
      <c r="OYE55" s="198"/>
      <c r="OYF55" s="198"/>
      <c r="OYG55" s="198"/>
      <c r="OYH55" s="198"/>
      <c r="OYI55" s="198"/>
      <c r="OYJ55" s="198"/>
      <c r="OYK55" s="198"/>
      <c r="OYL55" s="198"/>
      <c r="OYM55" s="198"/>
      <c r="OYN55" s="198"/>
      <c r="OYO55" s="198"/>
      <c r="OYP55" s="198"/>
      <c r="OYQ55" s="198"/>
      <c r="OYR55" s="198"/>
      <c r="OYS55" s="198"/>
      <c r="OYT55" s="198"/>
      <c r="OYU55" s="198"/>
      <c r="OYV55" s="198"/>
      <c r="OYW55" s="198"/>
      <c r="OYX55" s="198"/>
      <c r="OYY55" s="198"/>
      <c r="OYZ55" s="198"/>
      <c r="OZA55" s="198"/>
      <c r="OZB55" s="198"/>
      <c r="OZC55" s="198"/>
      <c r="OZD55" s="198"/>
      <c r="OZE55" s="198"/>
      <c r="OZF55" s="198"/>
      <c r="OZG55" s="198"/>
      <c r="OZH55" s="198"/>
      <c r="OZI55" s="198"/>
      <c r="OZJ55" s="198"/>
      <c r="OZK55" s="198"/>
      <c r="OZL55" s="198"/>
      <c r="OZM55" s="198"/>
      <c r="OZN55" s="198"/>
      <c r="OZO55" s="198"/>
      <c r="OZP55" s="198"/>
      <c r="OZQ55" s="198"/>
      <c r="OZR55" s="198"/>
      <c r="OZS55" s="198"/>
      <c r="OZT55" s="198"/>
      <c r="OZU55" s="198"/>
      <c r="OZV55" s="198"/>
      <c r="OZW55" s="198"/>
      <c r="OZX55" s="198"/>
      <c r="OZY55" s="198"/>
      <c r="OZZ55" s="198"/>
      <c r="PAA55" s="198"/>
      <c r="PAB55" s="198"/>
      <c r="PAC55" s="198"/>
      <c r="PAD55" s="198"/>
      <c r="PAE55" s="198"/>
      <c r="PAF55" s="198"/>
      <c r="PAG55" s="198"/>
      <c r="PAH55" s="198"/>
      <c r="PAI55" s="198"/>
      <c r="PAJ55" s="198"/>
      <c r="PAK55" s="198"/>
      <c r="PAL55" s="198"/>
      <c r="PAM55" s="198"/>
      <c r="PAN55" s="198"/>
      <c r="PAO55" s="198"/>
      <c r="PAP55" s="198"/>
      <c r="PAQ55" s="198"/>
      <c r="PAR55" s="198"/>
      <c r="PAS55" s="198"/>
      <c r="PAT55" s="198"/>
      <c r="PAU55" s="198"/>
      <c r="PAV55" s="198"/>
      <c r="PAW55" s="198"/>
      <c r="PAX55" s="198"/>
      <c r="PAY55" s="198"/>
      <c r="PAZ55" s="198"/>
      <c r="PBA55" s="198"/>
      <c r="PBB55" s="198"/>
      <c r="PBC55" s="198"/>
      <c r="PBD55" s="198"/>
      <c r="PBE55" s="198"/>
      <c r="PBF55" s="198"/>
      <c r="PBG55" s="198"/>
      <c r="PBH55" s="198"/>
      <c r="PBI55" s="198"/>
      <c r="PBJ55" s="198"/>
      <c r="PBK55" s="198"/>
      <c r="PBL55" s="198"/>
      <c r="PBM55" s="198"/>
      <c r="PBN55" s="198"/>
      <c r="PBO55" s="198"/>
      <c r="PBP55" s="198"/>
      <c r="PBQ55" s="198"/>
      <c r="PBR55" s="198"/>
      <c r="PBS55" s="198"/>
      <c r="PBT55" s="198"/>
      <c r="PBU55" s="198"/>
      <c r="PBV55" s="198"/>
      <c r="PBW55" s="198"/>
      <c r="PBX55" s="198"/>
      <c r="PBY55" s="198"/>
      <c r="PBZ55" s="198"/>
      <c r="PCA55" s="198"/>
      <c r="PCB55" s="198"/>
      <c r="PCC55" s="198"/>
      <c r="PCD55" s="198"/>
      <c r="PCE55" s="198"/>
      <c r="PCF55" s="198"/>
      <c r="PCG55" s="198"/>
      <c r="PCH55" s="198"/>
      <c r="PCI55" s="198"/>
      <c r="PCJ55" s="198"/>
      <c r="PCK55" s="198"/>
      <c r="PCL55" s="198"/>
      <c r="PCM55" s="198"/>
      <c r="PCN55" s="198"/>
      <c r="PCO55" s="198"/>
      <c r="PCP55" s="198"/>
      <c r="PCQ55" s="198"/>
      <c r="PCR55" s="198"/>
      <c r="PCS55" s="198"/>
      <c r="PCT55" s="198"/>
      <c r="PCU55" s="198"/>
      <c r="PCV55" s="198"/>
      <c r="PCW55" s="198"/>
      <c r="PCX55" s="198"/>
      <c r="PCY55" s="198"/>
      <c r="PCZ55" s="198"/>
      <c r="PDA55" s="198"/>
      <c r="PDB55" s="198"/>
      <c r="PDC55" s="198"/>
      <c r="PDD55" s="198"/>
      <c r="PDE55" s="198"/>
      <c r="PDF55" s="198"/>
      <c r="PDG55" s="198"/>
      <c r="PDH55" s="198"/>
      <c r="PDI55" s="198"/>
      <c r="PDJ55" s="198"/>
      <c r="PDK55" s="198"/>
      <c r="PDL55" s="198"/>
      <c r="PDM55" s="198"/>
      <c r="PDN55" s="198"/>
      <c r="PDO55" s="198"/>
      <c r="PDP55" s="198"/>
      <c r="PDQ55" s="198"/>
      <c r="PDR55" s="198"/>
      <c r="PDS55" s="198"/>
      <c r="PDT55" s="198"/>
      <c r="PDU55" s="198"/>
      <c r="PDV55" s="198"/>
      <c r="PDW55" s="198"/>
      <c r="PDX55" s="198"/>
      <c r="PDY55" s="198"/>
      <c r="PDZ55" s="198"/>
      <c r="PEA55" s="198"/>
      <c r="PEB55" s="198"/>
      <c r="PEC55" s="198"/>
      <c r="PED55" s="198"/>
      <c r="PEE55" s="198"/>
      <c r="PEF55" s="198"/>
      <c r="PEG55" s="198"/>
      <c r="PEH55" s="198"/>
      <c r="PEI55" s="198"/>
      <c r="PEJ55" s="198"/>
      <c r="PEK55" s="198"/>
      <c r="PEL55" s="198"/>
      <c r="PEM55" s="198"/>
      <c r="PEN55" s="198"/>
      <c r="PEO55" s="198"/>
      <c r="PEP55" s="198"/>
      <c r="PEQ55" s="198"/>
      <c r="PER55" s="198"/>
      <c r="PES55" s="198"/>
      <c r="PET55" s="198"/>
      <c r="PEU55" s="198"/>
      <c r="PEV55" s="198"/>
      <c r="PEW55" s="198"/>
      <c r="PEX55" s="198"/>
      <c r="PEY55" s="198"/>
      <c r="PEZ55" s="198"/>
      <c r="PFA55" s="198"/>
      <c r="PFB55" s="198"/>
      <c r="PFC55" s="198"/>
      <c r="PFD55" s="198"/>
      <c r="PFE55" s="198"/>
      <c r="PFF55" s="198"/>
      <c r="PFG55" s="198"/>
      <c r="PFH55" s="198"/>
      <c r="PFI55" s="198"/>
      <c r="PFJ55" s="198"/>
      <c r="PFK55" s="198"/>
      <c r="PFL55" s="198"/>
      <c r="PFM55" s="198"/>
      <c r="PFN55" s="198"/>
      <c r="PFO55" s="198"/>
      <c r="PFP55" s="198"/>
      <c r="PFQ55" s="198"/>
      <c r="PFR55" s="198"/>
      <c r="PFS55" s="198"/>
      <c r="PFT55" s="198"/>
      <c r="PFU55" s="198"/>
      <c r="PFV55" s="198"/>
      <c r="PFW55" s="198"/>
      <c r="PFX55" s="198"/>
      <c r="PFY55" s="198"/>
      <c r="PFZ55" s="198"/>
      <c r="PGA55" s="198"/>
      <c r="PGB55" s="198"/>
      <c r="PGC55" s="198"/>
      <c r="PGD55" s="198"/>
      <c r="PGE55" s="198"/>
      <c r="PGF55" s="198"/>
      <c r="PGG55" s="198"/>
      <c r="PGH55" s="198"/>
      <c r="PGI55" s="198"/>
      <c r="PGJ55" s="198"/>
      <c r="PGK55" s="198"/>
      <c r="PGL55" s="198"/>
      <c r="PGM55" s="198"/>
      <c r="PGN55" s="198"/>
      <c r="PGO55" s="198"/>
      <c r="PGP55" s="198"/>
      <c r="PGQ55" s="198"/>
      <c r="PGR55" s="198"/>
      <c r="PGS55" s="198"/>
      <c r="PGT55" s="198"/>
      <c r="PGU55" s="198"/>
      <c r="PGV55" s="198"/>
      <c r="PGW55" s="198"/>
      <c r="PGX55" s="198"/>
      <c r="PGY55" s="198"/>
      <c r="PGZ55" s="198"/>
      <c r="PHA55" s="198"/>
      <c r="PHB55" s="198"/>
      <c r="PHC55" s="198"/>
      <c r="PHD55" s="198"/>
      <c r="PHE55" s="198"/>
      <c r="PHF55" s="198"/>
      <c r="PHG55" s="198"/>
      <c r="PHH55" s="198"/>
      <c r="PHI55" s="198"/>
      <c r="PHJ55" s="198"/>
      <c r="PHK55" s="198"/>
      <c r="PHL55" s="198"/>
      <c r="PHM55" s="198"/>
      <c r="PHN55" s="198"/>
      <c r="PHO55" s="198"/>
      <c r="PHP55" s="198"/>
      <c r="PHQ55" s="198"/>
      <c r="PHR55" s="198"/>
      <c r="PHS55" s="198"/>
      <c r="PHT55" s="198"/>
      <c r="PHU55" s="198"/>
      <c r="PHV55" s="198"/>
      <c r="PHW55" s="198"/>
      <c r="PHX55" s="198"/>
      <c r="PHY55" s="198"/>
      <c r="PHZ55" s="198"/>
      <c r="PIA55" s="198"/>
      <c r="PIB55" s="198"/>
      <c r="PIC55" s="198"/>
      <c r="PID55" s="198"/>
      <c r="PIE55" s="198"/>
      <c r="PIF55" s="198"/>
      <c r="PIG55" s="198"/>
      <c r="PIH55" s="198"/>
      <c r="PII55" s="198"/>
      <c r="PIJ55" s="198"/>
      <c r="PIK55" s="198"/>
      <c r="PIL55" s="198"/>
      <c r="PIM55" s="198"/>
      <c r="PIN55" s="198"/>
      <c r="PIO55" s="198"/>
      <c r="PIP55" s="198"/>
      <c r="PIQ55" s="198"/>
      <c r="PIR55" s="198"/>
      <c r="PIS55" s="198"/>
      <c r="PIT55" s="198"/>
      <c r="PIU55" s="198"/>
      <c r="PIV55" s="198"/>
      <c r="PIW55" s="198"/>
      <c r="PIX55" s="198"/>
      <c r="PIY55" s="198"/>
      <c r="PIZ55" s="198"/>
      <c r="PJA55" s="198"/>
      <c r="PJB55" s="198"/>
      <c r="PJC55" s="198"/>
      <c r="PJD55" s="198"/>
      <c r="PJE55" s="198"/>
      <c r="PJF55" s="198"/>
      <c r="PJG55" s="198"/>
      <c r="PJH55" s="198"/>
      <c r="PJI55" s="198"/>
      <c r="PJJ55" s="198"/>
      <c r="PJK55" s="198"/>
      <c r="PJL55" s="198"/>
      <c r="PJM55" s="198"/>
      <c r="PJN55" s="198"/>
      <c r="PJO55" s="198"/>
      <c r="PJP55" s="198"/>
      <c r="PJQ55" s="198"/>
      <c r="PJR55" s="198"/>
      <c r="PJS55" s="198"/>
      <c r="PJT55" s="198"/>
      <c r="PJU55" s="198"/>
      <c r="PJV55" s="198"/>
      <c r="PJW55" s="198"/>
      <c r="PJX55" s="198"/>
      <c r="PJY55" s="198"/>
      <c r="PJZ55" s="198"/>
      <c r="PKA55" s="198"/>
      <c r="PKB55" s="198"/>
      <c r="PKC55" s="198"/>
      <c r="PKD55" s="198"/>
      <c r="PKE55" s="198"/>
      <c r="PKF55" s="198"/>
      <c r="PKG55" s="198"/>
      <c r="PKH55" s="198"/>
      <c r="PKI55" s="198"/>
      <c r="PKJ55" s="198"/>
      <c r="PKK55" s="198"/>
      <c r="PKL55" s="198"/>
      <c r="PKM55" s="198"/>
      <c r="PKN55" s="198"/>
      <c r="PKO55" s="198"/>
      <c r="PKP55" s="198"/>
      <c r="PKQ55" s="198"/>
      <c r="PKR55" s="198"/>
      <c r="PKS55" s="198"/>
      <c r="PKT55" s="198"/>
      <c r="PKU55" s="198"/>
      <c r="PKV55" s="198"/>
      <c r="PKW55" s="198"/>
      <c r="PKX55" s="198"/>
      <c r="PKY55" s="198"/>
      <c r="PKZ55" s="198"/>
      <c r="PLA55" s="198"/>
      <c r="PLB55" s="198"/>
      <c r="PLC55" s="198"/>
      <c r="PLD55" s="198"/>
      <c r="PLE55" s="198"/>
      <c r="PLF55" s="198"/>
      <c r="PLG55" s="198"/>
      <c r="PLH55" s="198"/>
      <c r="PLI55" s="198"/>
      <c r="PLJ55" s="198"/>
      <c r="PLK55" s="198"/>
      <c r="PLL55" s="198"/>
      <c r="PLM55" s="198"/>
      <c r="PLN55" s="198"/>
      <c r="PLO55" s="198"/>
      <c r="PLP55" s="198"/>
      <c r="PLQ55" s="198"/>
      <c r="PLR55" s="198"/>
      <c r="PLS55" s="198"/>
      <c r="PLT55" s="198"/>
      <c r="PLU55" s="198"/>
      <c r="PLV55" s="198"/>
      <c r="PLW55" s="198"/>
      <c r="PLX55" s="198"/>
      <c r="PLY55" s="198"/>
      <c r="PLZ55" s="198"/>
      <c r="PMA55" s="198"/>
      <c r="PMB55" s="198"/>
      <c r="PMC55" s="198"/>
      <c r="PMD55" s="198"/>
      <c r="PME55" s="198"/>
      <c r="PMF55" s="198"/>
      <c r="PMG55" s="198"/>
      <c r="PMH55" s="198"/>
      <c r="PMI55" s="198"/>
      <c r="PMJ55" s="198"/>
      <c r="PMK55" s="198"/>
      <c r="PML55" s="198"/>
      <c r="PMM55" s="198"/>
      <c r="PMN55" s="198"/>
      <c r="PMO55" s="198"/>
      <c r="PMP55" s="198"/>
      <c r="PMQ55" s="198"/>
      <c r="PMR55" s="198"/>
      <c r="PMS55" s="198"/>
      <c r="PMT55" s="198"/>
      <c r="PMU55" s="198"/>
      <c r="PMV55" s="198"/>
      <c r="PMW55" s="198"/>
      <c r="PMX55" s="198"/>
      <c r="PMY55" s="198"/>
      <c r="PMZ55" s="198"/>
      <c r="PNA55" s="198"/>
      <c r="PNB55" s="198"/>
      <c r="PNC55" s="198"/>
      <c r="PND55" s="198"/>
      <c r="PNE55" s="198"/>
      <c r="PNF55" s="198"/>
      <c r="PNG55" s="198"/>
      <c r="PNH55" s="198"/>
      <c r="PNI55" s="198"/>
      <c r="PNJ55" s="198"/>
      <c r="PNK55" s="198"/>
      <c r="PNL55" s="198"/>
      <c r="PNM55" s="198"/>
      <c r="PNN55" s="198"/>
      <c r="PNO55" s="198"/>
      <c r="PNP55" s="198"/>
      <c r="PNQ55" s="198"/>
      <c r="PNR55" s="198"/>
      <c r="PNS55" s="198"/>
      <c r="PNT55" s="198"/>
      <c r="PNU55" s="198"/>
      <c r="PNV55" s="198"/>
      <c r="PNW55" s="198"/>
      <c r="PNX55" s="198"/>
      <c r="PNY55" s="198"/>
      <c r="PNZ55" s="198"/>
      <c r="POA55" s="198"/>
      <c r="POB55" s="198"/>
      <c r="POC55" s="198"/>
      <c r="POD55" s="198"/>
      <c r="POE55" s="198"/>
      <c r="POF55" s="198"/>
      <c r="POG55" s="198"/>
      <c r="POH55" s="198"/>
      <c r="POI55" s="198"/>
      <c r="POJ55" s="198"/>
      <c r="POK55" s="198"/>
      <c r="POL55" s="198"/>
      <c r="POM55" s="198"/>
      <c r="PON55" s="198"/>
      <c r="POO55" s="198"/>
      <c r="POP55" s="198"/>
      <c r="POQ55" s="198"/>
      <c r="POR55" s="198"/>
      <c r="POS55" s="198"/>
      <c r="POT55" s="198"/>
      <c r="POU55" s="198"/>
      <c r="POV55" s="198"/>
      <c r="POW55" s="198"/>
      <c r="POX55" s="198"/>
      <c r="POY55" s="198"/>
      <c r="POZ55" s="198"/>
      <c r="PPA55" s="198"/>
      <c r="PPB55" s="198"/>
      <c r="PPC55" s="198"/>
      <c r="PPD55" s="198"/>
      <c r="PPE55" s="198"/>
      <c r="PPF55" s="198"/>
      <c r="PPG55" s="198"/>
      <c r="PPH55" s="198"/>
      <c r="PPI55" s="198"/>
      <c r="PPJ55" s="198"/>
      <c r="PPK55" s="198"/>
      <c r="PPL55" s="198"/>
      <c r="PPM55" s="198"/>
      <c r="PPN55" s="198"/>
      <c r="PPO55" s="198"/>
      <c r="PPP55" s="198"/>
      <c r="PPQ55" s="198"/>
      <c r="PPR55" s="198"/>
      <c r="PPS55" s="198"/>
      <c r="PPT55" s="198"/>
      <c r="PPU55" s="198"/>
      <c r="PPV55" s="198"/>
      <c r="PPW55" s="198"/>
      <c r="PPX55" s="198"/>
      <c r="PPY55" s="198"/>
      <c r="PPZ55" s="198"/>
      <c r="PQA55" s="198"/>
      <c r="PQB55" s="198"/>
      <c r="PQC55" s="198"/>
      <c r="PQD55" s="198"/>
      <c r="PQE55" s="198"/>
      <c r="PQF55" s="198"/>
      <c r="PQG55" s="198"/>
      <c r="PQH55" s="198"/>
      <c r="PQI55" s="198"/>
      <c r="PQJ55" s="198"/>
      <c r="PQK55" s="198"/>
      <c r="PQL55" s="198"/>
      <c r="PQM55" s="198"/>
      <c r="PQN55" s="198"/>
      <c r="PQO55" s="198"/>
      <c r="PQP55" s="198"/>
      <c r="PQQ55" s="198"/>
      <c r="PQR55" s="198"/>
      <c r="PQS55" s="198"/>
      <c r="PQT55" s="198"/>
      <c r="PQU55" s="198"/>
      <c r="PQV55" s="198"/>
      <c r="PQW55" s="198"/>
      <c r="PQX55" s="198"/>
      <c r="PQY55" s="198"/>
      <c r="PQZ55" s="198"/>
      <c r="PRA55" s="198"/>
      <c r="PRB55" s="198"/>
      <c r="PRC55" s="198"/>
      <c r="PRD55" s="198"/>
      <c r="PRE55" s="198"/>
      <c r="PRF55" s="198"/>
      <c r="PRG55" s="198"/>
      <c r="PRH55" s="198"/>
      <c r="PRI55" s="198"/>
      <c r="PRJ55" s="198"/>
      <c r="PRK55" s="198"/>
      <c r="PRL55" s="198"/>
      <c r="PRM55" s="198"/>
      <c r="PRN55" s="198"/>
      <c r="PRO55" s="198"/>
      <c r="PRP55" s="198"/>
      <c r="PRQ55" s="198"/>
      <c r="PRR55" s="198"/>
      <c r="PRS55" s="198"/>
      <c r="PRT55" s="198"/>
      <c r="PRU55" s="198"/>
      <c r="PRV55" s="198"/>
      <c r="PRW55" s="198"/>
      <c r="PRX55" s="198"/>
      <c r="PRY55" s="198"/>
      <c r="PRZ55" s="198"/>
      <c r="PSA55" s="198"/>
      <c r="PSB55" s="198"/>
      <c r="PSC55" s="198"/>
      <c r="PSD55" s="198"/>
      <c r="PSE55" s="198"/>
      <c r="PSF55" s="198"/>
      <c r="PSG55" s="198"/>
      <c r="PSH55" s="198"/>
      <c r="PSI55" s="198"/>
      <c r="PSJ55" s="198"/>
      <c r="PSK55" s="198"/>
      <c r="PSL55" s="198"/>
      <c r="PSM55" s="198"/>
      <c r="PSN55" s="198"/>
      <c r="PSO55" s="198"/>
      <c r="PSP55" s="198"/>
      <c r="PSQ55" s="198"/>
      <c r="PSR55" s="198"/>
      <c r="PSS55" s="198"/>
      <c r="PST55" s="198"/>
      <c r="PSU55" s="198"/>
      <c r="PSV55" s="198"/>
      <c r="PSW55" s="198"/>
      <c r="PSX55" s="198"/>
      <c r="PSY55" s="198"/>
      <c r="PSZ55" s="198"/>
      <c r="PTA55" s="198"/>
      <c r="PTB55" s="198"/>
      <c r="PTC55" s="198"/>
      <c r="PTD55" s="198"/>
      <c r="PTE55" s="198"/>
      <c r="PTF55" s="198"/>
      <c r="PTG55" s="198"/>
      <c r="PTH55" s="198"/>
      <c r="PTI55" s="198"/>
      <c r="PTJ55" s="198"/>
      <c r="PTK55" s="198"/>
      <c r="PTL55" s="198"/>
      <c r="PTM55" s="198"/>
      <c r="PTN55" s="198"/>
      <c r="PTO55" s="198"/>
      <c r="PTP55" s="198"/>
      <c r="PTQ55" s="198"/>
      <c r="PTR55" s="198"/>
      <c r="PTS55" s="198"/>
      <c r="PTT55" s="198"/>
      <c r="PTU55" s="198"/>
      <c r="PTV55" s="198"/>
      <c r="PTW55" s="198"/>
      <c r="PTX55" s="198"/>
      <c r="PTY55" s="198"/>
      <c r="PTZ55" s="198"/>
      <c r="PUA55" s="198"/>
      <c r="PUB55" s="198"/>
      <c r="PUC55" s="198"/>
      <c r="PUD55" s="198"/>
      <c r="PUE55" s="198"/>
      <c r="PUF55" s="198"/>
      <c r="PUG55" s="198"/>
      <c r="PUH55" s="198"/>
      <c r="PUI55" s="198"/>
      <c r="PUJ55" s="198"/>
      <c r="PUK55" s="198"/>
      <c r="PUL55" s="198"/>
      <c r="PUM55" s="198"/>
      <c r="PUN55" s="198"/>
      <c r="PUO55" s="198"/>
      <c r="PUP55" s="198"/>
      <c r="PUQ55" s="198"/>
      <c r="PUR55" s="198"/>
      <c r="PUS55" s="198"/>
      <c r="PUT55" s="198"/>
      <c r="PUU55" s="198"/>
      <c r="PUV55" s="198"/>
      <c r="PUW55" s="198"/>
      <c r="PUX55" s="198"/>
      <c r="PUY55" s="198"/>
      <c r="PUZ55" s="198"/>
      <c r="PVA55" s="198"/>
      <c r="PVB55" s="198"/>
      <c r="PVC55" s="198"/>
      <c r="PVD55" s="198"/>
      <c r="PVE55" s="198"/>
      <c r="PVF55" s="198"/>
      <c r="PVG55" s="198"/>
      <c r="PVH55" s="198"/>
      <c r="PVI55" s="198"/>
      <c r="PVJ55" s="198"/>
      <c r="PVK55" s="198"/>
      <c r="PVL55" s="198"/>
      <c r="PVM55" s="198"/>
      <c r="PVN55" s="198"/>
      <c r="PVO55" s="198"/>
      <c r="PVP55" s="198"/>
      <c r="PVQ55" s="198"/>
      <c r="PVR55" s="198"/>
      <c r="PVS55" s="198"/>
      <c r="PVT55" s="198"/>
      <c r="PVU55" s="198"/>
      <c r="PVV55" s="198"/>
      <c r="PVW55" s="198"/>
      <c r="PVX55" s="198"/>
      <c r="PVY55" s="198"/>
      <c r="PVZ55" s="198"/>
      <c r="PWA55" s="198"/>
      <c r="PWB55" s="198"/>
      <c r="PWC55" s="198"/>
      <c r="PWD55" s="198"/>
      <c r="PWE55" s="198"/>
      <c r="PWF55" s="198"/>
      <c r="PWG55" s="198"/>
      <c r="PWH55" s="198"/>
      <c r="PWI55" s="198"/>
      <c r="PWJ55" s="198"/>
      <c r="PWK55" s="198"/>
      <c r="PWL55" s="198"/>
      <c r="PWM55" s="198"/>
      <c r="PWN55" s="198"/>
      <c r="PWO55" s="198"/>
      <c r="PWP55" s="198"/>
      <c r="PWQ55" s="198"/>
      <c r="PWR55" s="198"/>
      <c r="PWS55" s="198"/>
      <c r="PWT55" s="198"/>
      <c r="PWU55" s="198"/>
      <c r="PWV55" s="198"/>
      <c r="PWW55" s="198"/>
      <c r="PWX55" s="198"/>
      <c r="PWY55" s="198"/>
      <c r="PWZ55" s="198"/>
      <c r="PXA55" s="198"/>
      <c r="PXB55" s="198"/>
      <c r="PXC55" s="198"/>
      <c r="PXD55" s="198"/>
      <c r="PXE55" s="198"/>
      <c r="PXF55" s="198"/>
      <c r="PXG55" s="198"/>
      <c r="PXH55" s="198"/>
      <c r="PXI55" s="198"/>
      <c r="PXJ55" s="198"/>
      <c r="PXK55" s="198"/>
      <c r="PXL55" s="198"/>
      <c r="PXM55" s="198"/>
      <c r="PXN55" s="198"/>
      <c r="PXO55" s="198"/>
      <c r="PXP55" s="198"/>
      <c r="PXQ55" s="198"/>
      <c r="PXR55" s="198"/>
      <c r="PXS55" s="198"/>
      <c r="PXT55" s="198"/>
      <c r="PXU55" s="198"/>
      <c r="PXV55" s="198"/>
      <c r="PXW55" s="198"/>
      <c r="PXX55" s="198"/>
      <c r="PXY55" s="198"/>
      <c r="PXZ55" s="198"/>
      <c r="PYA55" s="198"/>
      <c r="PYB55" s="198"/>
      <c r="PYC55" s="198"/>
      <c r="PYD55" s="198"/>
      <c r="PYE55" s="198"/>
      <c r="PYF55" s="198"/>
      <c r="PYG55" s="198"/>
      <c r="PYH55" s="198"/>
      <c r="PYI55" s="198"/>
      <c r="PYJ55" s="198"/>
      <c r="PYK55" s="198"/>
      <c r="PYL55" s="198"/>
      <c r="PYM55" s="198"/>
      <c r="PYN55" s="198"/>
      <c r="PYO55" s="198"/>
      <c r="PYP55" s="198"/>
      <c r="PYQ55" s="198"/>
      <c r="PYR55" s="198"/>
      <c r="PYS55" s="198"/>
      <c r="PYT55" s="198"/>
      <c r="PYU55" s="198"/>
      <c r="PYV55" s="198"/>
      <c r="PYW55" s="198"/>
      <c r="PYX55" s="198"/>
      <c r="PYY55" s="198"/>
      <c r="PYZ55" s="198"/>
      <c r="PZA55" s="198"/>
      <c r="PZB55" s="198"/>
      <c r="PZC55" s="198"/>
      <c r="PZD55" s="198"/>
      <c r="PZE55" s="198"/>
      <c r="PZF55" s="198"/>
      <c r="PZG55" s="198"/>
      <c r="PZH55" s="198"/>
      <c r="PZI55" s="198"/>
      <c r="PZJ55" s="198"/>
      <c r="PZK55" s="198"/>
      <c r="PZL55" s="198"/>
      <c r="PZM55" s="198"/>
      <c r="PZN55" s="198"/>
      <c r="PZO55" s="198"/>
      <c r="PZP55" s="198"/>
      <c r="PZQ55" s="198"/>
      <c r="PZR55" s="198"/>
      <c r="PZS55" s="198"/>
      <c r="PZT55" s="198"/>
      <c r="PZU55" s="198"/>
      <c r="PZV55" s="198"/>
      <c r="PZW55" s="198"/>
      <c r="PZX55" s="198"/>
      <c r="PZY55" s="198"/>
      <c r="PZZ55" s="198"/>
      <c r="QAA55" s="198"/>
      <c r="QAB55" s="198"/>
      <c r="QAC55" s="198"/>
      <c r="QAD55" s="198"/>
      <c r="QAE55" s="198"/>
      <c r="QAF55" s="198"/>
      <c r="QAG55" s="198"/>
      <c r="QAH55" s="198"/>
      <c r="QAI55" s="198"/>
      <c r="QAJ55" s="198"/>
      <c r="QAK55" s="198"/>
      <c r="QAL55" s="198"/>
      <c r="QAM55" s="198"/>
      <c r="QAN55" s="198"/>
      <c r="QAO55" s="198"/>
      <c r="QAP55" s="198"/>
      <c r="QAQ55" s="198"/>
      <c r="QAR55" s="198"/>
      <c r="QAS55" s="198"/>
      <c r="QAT55" s="198"/>
      <c r="QAU55" s="198"/>
      <c r="QAV55" s="198"/>
      <c r="QAW55" s="198"/>
      <c r="QAX55" s="198"/>
      <c r="QAY55" s="198"/>
      <c r="QAZ55" s="198"/>
      <c r="QBA55" s="198"/>
      <c r="QBB55" s="198"/>
      <c r="QBC55" s="198"/>
      <c r="QBD55" s="198"/>
      <c r="QBE55" s="198"/>
      <c r="QBF55" s="198"/>
      <c r="QBG55" s="198"/>
      <c r="QBH55" s="198"/>
      <c r="QBI55" s="198"/>
      <c r="QBJ55" s="198"/>
      <c r="QBK55" s="198"/>
      <c r="QBL55" s="198"/>
      <c r="QBM55" s="198"/>
      <c r="QBN55" s="198"/>
      <c r="QBO55" s="198"/>
      <c r="QBP55" s="198"/>
      <c r="QBQ55" s="198"/>
      <c r="QBR55" s="198"/>
      <c r="QBS55" s="198"/>
      <c r="QBT55" s="198"/>
      <c r="QBU55" s="198"/>
      <c r="QBV55" s="198"/>
      <c r="QBW55" s="198"/>
      <c r="QBX55" s="198"/>
      <c r="QBY55" s="198"/>
      <c r="QBZ55" s="198"/>
      <c r="QCA55" s="198"/>
      <c r="QCB55" s="198"/>
      <c r="QCC55" s="198"/>
      <c r="QCD55" s="198"/>
      <c r="QCE55" s="198"/>
      <c r="QCF55" s="198"/>
      <c r="QCG55" s="198"/>
      <c r="QCH55" s="198"/>
      <c r="QCI55" s="198"/>
      <c r="QCJ55" s="198"/>
      <c r="QCK55" s="198"/>
      <c r="QCL55" s="198"/>
      <c r="QCM55" s="198"/>
      <c r="QCN55" s="198"/>
      <c r="QCO55" s="198"/>
      <c r="QCP55" s="198"/>
      <c r="QCQ55" s="198"/>
      <c r="QCR55" s="198"/>
      <c r="QCS55" s="198"/>
      <c r="QCT55" s="198"/>
      <c r="QCU55" s="198"/>
      <c r="QCV55" s="198"/>
      <c r="QCW55" s="198"/>
      <c r="QCX55" s="198"/>
      <c r="QCY55" s="198"/>
      <c r="QCZ55" s="198"/>
      <c r="QDA55" s="198"/>
      <c r="QDB55" s="198"/>
      <c r="QDC55" s="198"/>
      <c r="QDD55" s="198"/>
      <c r="QDE55" s="198"/>
      <c r="QDF55" s="198"/>
      <c r="QDG55" s="198"/>
      <c r="QDH55" s="198"/>
      <c r="QDI55" s="198"/>
      <c r="QDJ55" s="198"/>
      <c r="QDK55" s="198"/>
      <c r="QDL55" s="198"/>
      <c r="QDM55" s="198"/>
      <c r="QDN55" s="198"/>
      <c r="QDO55" s="198"/>
      <c r="QDP55" s="198"/>
      <c r="QDQ55" s="198"/>
      <c r="QDR55" s="198"/>
      <c r="QDS55" s="198"/>
      <c r="QDT55" s="198"/>
      <c r="QDU55" s="198"/>
      <c r="QDV55" s="198"/>
      <c r="QDW55" s="198"/>
      <c r="QDX55" s="198"/>
      <c r="QDY55" s="198"/>
      <c r="QDZ55" s="198"/>
      <c r="QEA55" s="198"/>
      <c r="QEB55" s="198"/>
      <c r="QEC55" s="198"/>
      <c r="QED55" s="198"/>
      <c r="QEE55" s="198"/>
      <c r="QEF55" s="198"/>
      <c r="QEG55" s="198"/>
      <c r="QEH55" s="198"/>
      <c r="QEI55" s="198"/>
      <c r="QEJ55" s="198"/>
      <c r="QEK55" s="198"/>
      <c r="QEL55" s="198"/>
      <c r="QEM55" s="198"/>
      <c r="QEN55" s="198"/>
      <c r="QEO55" s="198"/>
      <c r="QEP55" s="198"/>
      <c r="QEQ55" s="198"/>
      <c r="QER55" s="198"/>
      <c r="QES55" s="198"/>
      <c r="QET55" s="198"/>
      <c r="QEU55" s="198"/>
      <c r="QEV55" s="198"/>
      <c r="QEW55" s="198"/>
      <c r="QEX55" s="198"/>
      <c r="QEY55" s="198"/>
      <c r="QEZ55" s="198"/>
      <c r="QFA55" s="198"/>
      <c r="QFB55" s="198"/>
      <c r="QFC55" s="198"/>
      <c r="QFD55" s="198"/>
      <c r="QFE55" s="198"/>
      <c r="QFF55" s="198"/>
      <c r="QFG55" s="198"/>
      <c r="QFH55" s="198"/>
      <c r="QFI55" s="198"/>
      <c r="QFJ55" s="198"/>
      <c r="QFK55" s="198"/>
      <c r="QFL55" s="198"/>
      <c r="QFM55" s="198"/>
      <c r="QFN55" s="198"/>
      <c r="QFO55" s="198"/>
      <c r="QFP55" s="198"/>
      <c r="QFQ55" s="198"/>
      <c r="QFR55" s="198"/>
      <c r="QFS55" s="198"/>
      <c r="QFT55" s="198"/>
      <c r="QFU55" s="198"/>
      <c r="QFV55" s="198"/>
      <c r="QFW55" s="198"/>
      <c r="QFX55" s="198"/>
      <c r="QFY55" s="198"/>
      <c r="QFZ55" s="198"/>
      <c r="QGA55" s="198"/>
      <c r="QGB55" s="198"/>
      <c r="QGC55" s="198"/>
      <c r="QGD55" s="198"/>
      <c r="QGE55" s="198"/>
      <c r="QGF55" s="198"/>
      <c r="QGG55" s="198"/>
      <c r="QGH55" s="198"/>
      <c r="QGI55" s="198"/>
      <c r="QGJ55" s="198"/>
      <c r="QGK55" s="198"/>
      <c r="QGL55" s="198"/>
      <c r="QGM55" s="198"/>
      <c r="QGN55" s="198"/>
      <c r="QGO55" s="198"/>
      <c r="QGP55" s="198"/>
      <c r="QGQ55" s="198"/>
      <c r="QGR55" s="198"/>
      <c r="QGS55" s="198"/>
      <c r="QGT55" s="198"/>
      <c r="QGU55" s="198"/>
      <c r="QGV55" s="198"/>
      <c r="QGW55" s="198"/>
      <c r="QGX55" s="198"/>
      <c r="QGY55" s="198"/>
      <c r="QGZ55" s="198"/>
      <c r="QHA55" s="198"/>
      <c r="QHB55" s="198"/>
      <c r="QHC55" s="198"/>
      <c r="QHD55" s="198"/>
      <c r="QHE55" s="198"/>
      <c r="QHF55" s="198"/>
      <c r="QHG55" s="198"/>
      <c r="QHH55" s="198"/>
      <c r="QHI55" s="198"/>
      <c r="QHJ55" s="198"/>
      <c r="QHK55" s="198"/>
      <c r="QHL55" s="198"/>
      <c r="QHM55" s="198"/>
      <c r="QHN55" s="198"/>
      <c r="QHO55" s="198"/>
      <c r="QHP55" s="198"/>
      <c r="QHQ55" s="198"/>
      <c r="QHR55" s="198"/>
      <c r="QHS55" s="198"/>
      <c r="QHT55" s="198"/>
      <c r="QHU55" s="198"/>
      <c r="QHV55" s="198"/>
      <c r="QHW55" s="198"/>
      <c r="QHX55" s="198"/>
      <c r="QHY55" s="198"/>
      <c r="QHZ55" s="198"/>
      <c r="QIA55" s="198"/>
      <c r="QIB55" s="198"/>
      <c r="QIC55" s="198"/>
      <c r="QID55" s="198"/>
      <c r="QIE55" s="198"/>
      <c r="QIF55" s="198"/>
      <c r="QIG55" s="198"/>
      <c r="QIH55" s="198"/>
      <c r="QII55" s="198"/>
      <c r="QIJ55" s="198"/>
      <c r="QIK55" s="198"/>
      <c r="QIL55" s="198"/>
      <c r="QIM55" s="198"/>
      <c r="QIN55" s="198"/>
      <c r="QIO55" s="198"/>
      <c r="QIP55" s="198"/>
      <c r="QIQ55" s="198"/>
      <c r="QIR55" s="198"/>
      <c r="QIS55" s="198"/>
      <c r="QIT55" s="198"/>
      <c r="QIU55" s="198"/>
      <c r="QIV55" s="198"/>
      <c r="QIW55" s="198"/>
      <c r="QIX55" s="198"/>
      <c r="QIY55" s="198"/>
      <c r="QIZ55" s="198"/>
      <c r="QJA55" s="198"/>
      <c r="QJB55" s="198"/>
      <c r="QJC55" s="198"/>
      <c r="QJD55" s="198"/>
      <c r="QJE55" s="198"/>
      <c r="QJF55" s="198"/>
      <c r="QJG55" s="198"/>
      <c r="QJH55" s="198"/>
      <c r="QJI55" s="198"/>
      <c r="QJJ55" s="198"/>
      <c r="QJK55" s="198"/>
      <c r="QJL55" s="198"/>
      <c r="QJM55" s="198"/>
      <c r="QJN55" s="198"/>
      <c r="QJO55" s="198"/>
      <c r="QJP55" s="198"/>
      <c r="QJQ55" s="198"/>
      <c r="QJR55" s="198"/>
      <c r="QJS55" s="198"/>
      <c r="QJT55" s="198"/>
      <c r="QJU55" s="198"/>
      <c r="QJV55" s="198"/>
      <c r="QJW55" s="198"/>
      <c r="QJX55" s="198"/>
      <c r="QJY55" s="198"/>
      <c r="QJZ55" s="198"/>
      <c r="QKA55" s="198"/>
      <c r="QKB55" s="198"/>
      <c r="QKC55" s="198"/>
      <c r="QKD55" s="198"/>
      <c r="QKE55" s="198"/>
      <c r="QKF55" s="198"/>
      <c r="QKG55" s="198"/>
      <c r="QKH55" s="198"/>
      <c r="QKI55" s="198"/>
      <c r="QKJ55" s="198"/>
      <c r="QKK55" s="198"/>
      <c r="QKL55" s="198"/>
      <c r="QKM55" s="198"/>
      <c r="QKN55" s="198"/>
      <c r="QKO55" s="198"/>
      <c r="QKP55" s="198"/>
      <c r="QKQ55" s="198"/>
      <c r="QKR55" s="198"/>
      <c r="QKS55" s="198"/>
      <c r="QKT55" s="198"/>
      <c r="QKU55" s="198"/>
      <c r="QKV55" s="198"/>
      <c r="QKW55" s="198"/>
      <c r="QKX55" s="198"/>
      <c r="QKY55" s="198"/>
      <c r="QKZ55" s="198"/>
      <c r="QLA55" s="198"/>
      <c r="QLB55" s="198"/>
      <c r="QLC55" s="198"/>
      <c r="QLD55" s="198"/>
      <c r="QLE55" s="198"/>
      <c r="QLF55" s="198"/>
      <c r="QLG55" s="198"/>
      <c r="QLH55" s="198"/>
      <c r="QLI55" s="198"/>
      <c r="QLJ55" s="198"/>
      <c r="QLK55" s="198"/>
      <c r="QLL55" s="198"/>
      <c r="QLM55" s="198"/>
      <c r="QLN55" s="198"/>
      <c r="QLO55" s="198"/>
      <c r="QLP55" s="198"/>
      <c r="QLQ55" s="198"/>
      <c r="QLR55" s="198"/>
      <c r="QLS55" s="198"/>
      <c r="QLT55" s="198"/>
      <c r="QLU55" s="198"/>
      <c r="QLV55" s="198"/>
      <c r="QLW55" s="198"/>
      <c r="QLX55" s="198"/>
      <c r="QLY55" s="198"/>
      <c r="QLZ55" s="198"/>
      <c r="QMA55" s="198"/>
      <c r="QMB55" s="198"/>
      <c r="QMC55" s="198"/>
      <c r="QMD55" s="198"/>
      <c r="QME55" s="198"/>
      <c r="QMF55" s="198"/>
      <c r="QMG55" s="198"/>
      <c r="QMH55" s="198"/>
      <c r="QMI55" s="198"/>
      <c r="QMJ55" s="198"/>
      <c r="QMK55" s="198"/>
      <c r="QML55" s="198"/>
      <c r="QMM55" s="198"/>
      <c r="QMN55" s="198"/>
      <c r="QMO55" s="198"/>
      <c r="QMP55" s="198"/>
      <c r="QMQ55" s="198"/>
      <c r="QMR55" s="198"/>
      <c r="QMS55" s="198"/>
      <c r="QMT55" s="198"/>
      <c r="QMU55" s="198"/>
      <c r="QMV55" s="198"/>
      <c r="QMW55" s="198"/>
      <c r="QMX55" s="198"/>
      <c r="QMY55" s="198"/>
      <c r="QMZ55" s="198"/>
      <c r="QNA55" s="198"/>
      <c r="QNB55" s="198"/>
      <c r="QNC55" s="198"/>
      <c r="QND55" s="198"/>
      <c r="QNE55" s="198"/>
      <c r="QNF55" s="198"/>
      <c r="QNG55" s="198"/>
      <c r="QNH55" s="198"/>
      <c r="QNI55" s="198"/>
      <c r="QNJ55" s="198"/>
      <c r="QNK55" s="198"/>
      <c r="QNL55" s="198"/>
      <c r="QNM55" s="198"/>
      <c r="QNN55" s="198"/>
      <c r="QNO55" s="198"/>
      <c r="QNP55" s="198"/>
      <c r="QNQ55" s="198"/>
      <c r="QNR55" s="198"/>
      <c r="QNS55" s="198"/>
      <c r="QNT55" s="198"/>
      <c r="QNU55" s="198"/>
      <c r="QNV55" s="198"/>
      <c r="QNW55" s="198"/>
      <c r="QNX55" s="198"/>
      <c r="QNY55" s="198"/>
      <c r="QNZ55" s="198"/>
      <c r="QOA55" s="198"/>
      <c r="QOB55" s="198"/>
      <c r="QOC55" s="198"/>
      <c r="QOD55" s="198"/>
      <c r="QOE55" s="198"/>
      <c r="QOF55" s="198"/>
      <c r="QOG55" s="198"/>
      <c r="QOH55" s="198"/>
      <c r="QOI55" s="198"/>
      <c r="QOJ55" s="198"/>
      <c r="QOK55" s="198"/>
      <c r="QOL55" s="198"/>
      <c r="QOM55" s="198"/>
      <c r="QON55" s="198"/>
      <c r="QOO55" s="198"/>
      <c r="QOP55" s="198"/>
      <c r="QOQ55" s="198"/>
      <c r="QOR55" s="198"/>
      <c r="QOS55" s="198"/>
      <c r="QOT55" s="198"/>
      <c r="QOU55" s="198"/>
      <c r="QOV55" s="198"/>
      <c r="QOW55" s="198"/>
      <c r="QOX55" s="198"/>
      <c r="QOY55" s="198"/>
      <c r="QOZ55" s="198"/>
      <c r="QPA55" s="198"/>
      <c r="QPB55" s="198"/>
      <c r="QPC55" s="198"/>
      <c r="QPD55" s="198"/>
      <c r="QPE55" s="198"/>
      <c r="QPF55" s="198"/>
      <c r="QPG55" s="198"/>
      <c r="QPH55" s="198"/>
      <c r="QPI55" s="198"/>
      <c r="QPJ55" s="198"/>
      <c r="QPK55" s="198"/>
      <c r="QPL55" s="198"/>
      <c r="QPM55" s="198"/>
      <c r="QPN55" s="198"/>
      <c r="QPO55" s="198"/>
      <c r="QPP55" s="198"/>
      <c r="QPQ55" s="198"/>
      <c r="QPR55" s="198"/>
      <c r="QPS55" s="198"/>
      <c r="QPT55" s="198"/>
      <c r="QPU55" s="198"/>
      <c r="QPV55" s="198"/>
      <c r="QPW55" s="198"/>
      <c r="QPX55" s="198"/>
      <c r="QPY55" s="198"/>
      <c r="QPZ55" s="198"/>
      <c r="QQA55" s="198"/>
      <c r="QQB55" s="198"/>
      <c r="QQC55" s="198"/>
      <c r="QQD55" s="198"/>
      <c r="QQE55" s="198"/>
      <c r="QQF55" s="198"/>
      <c r="QQG55" s="198"/>
      <c r="QQH55" s="198"/>
      <c r="QQI55" s="198"/>
      <c r="QQJ55" s="198"/>
      <c r="QQK55" s="198"/>
      <c r="QQL55" s="198"/>
      <c r="QQM55" s="198"/>
      <c r="QQN55" s="198"/>
      <c r="QQO55" s="198"/>
      <c r="QQP55" s="198"/>
      <c r="QQQ55" s="198"/>
      <c r="QQR55" s="198"/>
      <c r="QQS55" s="198"/>
      <c r="QQT55" s="198"/>
      <c r="QQU55" s="198"/>
      <c r="QQV55" s="198"/>
      <c r="QQW55" s="198"/>
      <c r="QQX55" s="198"/>
      <c r="QQY55" s="198"/>
      <c r="QQZ55" s="198"/>
      <c r="QRA55" s="198"/>
      <c r="QRB55" s="198"/>
      <c r="QRC55" s="198"/>
      <c r="QRD55" s="198"/>
      <c r="QRE55" s="198"/>
      <c r="QRF55" s="198"/>
      <c r="QRG55" s="198"/>
      <c r="QRH55" s="198"/>
      <c r="QRI55" s="198"/>
      <c r="QRJ55" s="198"/>
      <c r="QRK55" s="198"/>
      <c r="QRL55" s="198"/>
      <c r="QRM55" s="198"/>
      <c r="QRN55" s="198"/>
      <c r="QRO55" s="198"/>
      <c r="QRP55" s="198"/>
      <c r="QRQ55" s="198"/>
      <c r="QRR55" s="198"/>
      <c r="QRS55" s="198"/>
      <c r="QRT55" s="198"/>
      <c r="QRU55" s="198"/>
      <c r="QRV55" s="198"/>
      <c r="QRW55" s="198"/>
      <c r="QRX55" s="198"/>
      <c r="QRY55" s="198"/>
      <c r="QRZ55" s="198"/>
      <c r="QSA55" s="198"/>
      <c r="QSB55" s="198"/>
      <c r="QSC55" s="198"/>
      <c r="QSD55" s="198"/>
      <c r="QSE55" s="198"/>
      <c r="QSF55" s="198"/>
      <c r="QSG55" s="198"/>
      <c r="QSH55" s="198"/>
      <c r="QSI55" s="198"/>
      <c r="QSJ55" s="198"/>
      <c r="QSK55" s="198"/>
      <c r="QSL55" s="198"/>
      <c r="QSM55" s="198"/>
      <c r="QSN55" s="198"/>
      <c r="QSO55" s="198"/>
      <c r="QSP55" s="198"/>
      <c r="QSQ55" s="198"/>
      <c r="QSR55" s="198"/>
      <c r="QSS55" s="198"/>
      <c r="QST55" s="198"/>
      <c r="QSU55" s="198"/>
      <c r="QSV55" s="198"/>
      <c r="QSW55" s="198"/>
      <c r="QSX55" s="198"/>
      <c r="QSY55" s="198"/>
      <c r="QSZ55" s="198"/>
      <c r="QTA55" s="198"/>
      <c r="QTB55" s="198"/>
      <c r="QTC55" s="198"/>
      <c r="QTD55" s="198"/>
      <c r="QTE55" s="198"/>
      <c r="QTF55" s="198"/>
      <c r="QTG55" s="198"/>
      <c r="QTH55" s="198"/>
      <c r="QTI55" s="198"/>
      <c r="QTJ55" s="198"/>
      <c r="QTK55" s="198"/>
      <c r="QTL55" s="198"/>
      <c r="QTM55" s="198"/>
      <c r="QTN55" s="198"/>
      <c r="QTO55" s="198"/>
      <c r="QTP55" s="198"/>
      <c r="QTQ55" s="198"/>
      <c r="QTR55" s="198"/>
      <c r="QTS55" s="198"/>
      <c r="QTT55" s="198"/>
      <c r="QTU55" s="198"/>
      <c r="QTV55" s="198"/>
      <c r="QTW55" s="198"/>
      <c r="QTX55" s="198"/>
      <c r="QTY55" s="198"/>
      <c r="QTZ55" s="198"/>
      <c r="QUA55" s="198"/>
      <c r="QUB55" s="198"/>
      <c r="QUC55" s="198"/>
      <c r="QUD55" s="198"/>
      <c r="QUE55" s="198"/>
      <c r="QUF55" s="198"/>
      <c r="QUG55" s="198"/>
      <c r="QUH55" s="198"/>
      <c r="QUI55" s="198"/>
      <c r="QUJ55" s="198"/>
      <c r="QUK55" s="198"/>
      <c r="QUL55" s="198"/>
      <c r="QUM55" s="198"/>
      <c r="QUN55" s="198"/>
      <c r="QUO55" s="198"/>
      <c r="QUP55" s="198"/>
      <c r="QUQ55" s="198"/>
      <c r="QUR55" s="198"/>
      <c r="QUS55" s="198"/>
      <c r="QUT55" s="198"/>
      <c r="QUU55" s="198"/>
      <c r="QUV55" s="198"/>
      <c r="QUW55" s="198"/>
      <c r="QUX55" s="198"/>
      <c r="QUY55" s="198"/>
      <c r="QUZ55" s="198"/>
      <c r="QVA55" s="198"/>
      <c r="QVB55" s="198"/>
      <c r="QVC55" s="198"/>
      <c r="QVD55" s="198"/>
      <c r="QVE55" s="198"/>
      <c r="QVF55" s="198"/>
      <c r="QVG55" s="198"/>
      <c r="QVH55" s="198"/>
      <c r="QVI55" s="198"/>
      <c r="QVJ55" s="198"/>
      <c r="QVK55" s="198"/>
      <c r="QVL55" s="198"/>
      <c r="QVM55" s="198"/>
      <c r="QVN55" s="198"/>
      <c r="QVO55" s="198"/>
      <c r="QVP55" s="198"/>
      <c r="QVQ55" s="198"/>
      <c r="QVR55" s="198"/>
      <c r="QVS55" s="198"/>
      <c r="QVT55" s="198"/>
      <c r="QVU55" s="198"/>
      <c r="QVV55" s="198"/>
      <c r="QVW55" s="198"/>
      <c r="QVX55" s="198"/>
      <c r="QVY55" s="198"/>
      <c r="QVZ55" s="198"/>
      <c r="QWA55" s="198"/>
      <c r="QWB55" s="198"/>
      <c r="QWC55" s="198"/>
      <c r="QWD55" s="198"/>
      <c r="QWE55" s="198"/>
      <c r="QWF55" s="198"/>
      <c r="QWG55" s="198"/>
      <c r="QWH55" s="198"/>
      <c r="QWI55" s="198"/>
      <c r="QWJ55" s="198"/>
      <c r="QWK55" s="198"/>
      <c r="QWL55" s="198"/>
      <c r="QWM55" s="198"/>
      <c r="QWN55" s="198"/>
      <c r="QWO55" s="198"/>
      <c r="QWP55" s="198"/>
      <c r="QWQ55" s="198"/>
      <c r="QWR55" s="198"/>
      <c r="QWS55" s="198"/>
      <c r="QWT55" s="198"/>
      <c r="QWU55" s="198"/>
      <c r="QWV55" s="198"/>
      <c r="QWW55" s="198"/>
      <c r="QWX55" s="198"/>
      <c r="QWY55" s="198"/>
      <c r="QWZ55" s="198"/>
      <c r="QXA55" s="198"/>
      <c r="QXB55" s="198"/>
      <c r="QXC55" s="198"/>
      <c r="QXD55" s="198"/>
      <c r="QXE55" s="198"/>
      <c r="QXF55" s="198"/>
      <c r="QXG55" s="198"/>
      <c r="QXH55" s="198"/>
      <c r="QXI55" s="198"/>
      <c r="QXJ55" s="198"/>
      <c r="QXK55" s="198"/>
      <c r="QXL55" s="198"/>
      <c r="QXM55" s="198"/>
      <c r="QXN55" s="198"/>
      <c r="QXO55" s="198"/>
      <c r="QXP55" s="198"/>
      <c r="QXQ55" s="198"/>
      <c r="QXR55" s="198"/>
      <c r="QXS55" s="198"/>
      <c r="QXT55" s="198"/>
      <c r="QXU55" s="198"/>
      <c r="QXV55" s="198"/>
      <c r="QXW55" s="198"/>
      <c r="QXX55" s="198"/>
      <c r="QXY55" s="198"/>
      <c r="QXZ55" s="198"/>
      <c r="QYA55" s="198"/>
      <c r="QYB55" s="198"/>
      <c r="QYC55" s="198"/>
      <c r="QYD55" s="198"/>
      <c r="QYE55" s="198"/>
      <c r="QYF55" s="198"/>
      <c r="QYG55" s="198"/>
      <c r="QYH55" s="198"/>
      <c r="QYI55" s="198"/>
      <c r="QYJ55" s="198"/>
      <c r="QYK55" s="198"/>
      <c r="QYL55" s="198"/>
      <c r="QYM55" s="198"/>
      <c r="QYN55" s="198"/>
      <c r="QYO55" s="198"/>
      <c r="QYP55" s="198"/>
      <c r="QYQ55" s="198"/>
      <c r="QYR55" s="198"/>
      <c r="QYS55" s="198"/>
      <c r="QYT55" s="198"/>
      <c r="QYU55" s="198"/>
      <c r="QYV55" s="198"/>
      <c r="QYW55" s="198"/>
      <c r="QYX55" s="198"/>
      <c r="QYY55" s="198"/>
      <c r="QYZ55" s="198"/>
      <c r="QZA55" s="198"/>
      <c r="QZB55" s="198"/>
      <c r="QZC55" s="198"/>
      <c r="QZD55" s="198"/>
      <c r="QZE55" s="198"/>
      <c r="QZF55" s="198"/>
      <c r="QZG55" s="198"/>
      <c r="QZH55" s="198"/>
      <c r="QZI55" s="198"/>
      <c r="QZJ55" s="198"/>
      <c r="QZK55" s="198"/>
      <c r="QZL55" s="198"/>
      <c r="QZM55" s="198"/>
      <c r="QZN55" s="198"/>
      <c r="QZO55" s="198"/>
      <c r="QZP55" s="198"/>
      <c r="QZQ55" s="198"/>
      <c r="QZR55" s="198"/>
      <c r="QZS55" s="198"/>
      <c r="QZT55" s="198"/>
      <c r="QZU55" s="198"/>
      <c r="QZV55" s="198"/>
      <c r="QZW55" s="198"/>
      <c r="QZX55" s="198"/>
      <c r="QZY55" s="198"/>
      <c r="QZZ55" s="198"/>
      <c r="RAA55" s="198"/>
      <c r="RAB55" s="198"/>
      <c r="RAC55" s="198"/>
      <c r="RAD55" s="198"/>
      <c r="RAE55" s="198"/>
      <c r="RAF55" s="198"/>
      <c r="RAG55" s="198"/>
      <c r="RAH55" s="198"/>
      <c r="RAI55" s="198"/>
      <c r="RAJ55" s="198"/>
      <c r="RAK55" s="198"/>
      <c r="RAL55" s="198"/>
      <c r="RAM55" s="198"/>
      <c r="RAN55" s="198"/>
      <c r="RAO55" s="198"/>
      <c r="RAP55" s="198"/>
      <c r="RAQ55" s="198"/>
      <c r="RAR55" s="198"/>
      <c r="RAS55" s="198"/>
      <c r="RAT55" s="198"/>
      <c r="RAU55" s="198"/>
      <c r="RAV55" s="198"/>
      <c r="RAW55" s="198"/>
      <c r="RAX55" s="198"/>
      <c r="RAY55" s="198"/>
      <c r="RAZ55" s="198"/>
      <c r="RBA55" s="198"/>
      <c r="RBB55" s="198"/>
      <c r="RBC55" s="198"/>
      <c r="RBD55" s="198"/>
      <c r="RBE55" s="198"/>
      <c r="RBF55" s="198"/>
      <c r="RBG55" s="198"/>
      <c r="RBH55" s="198"/>
      <c r="RBI55" s="198"/>
      <c r="RBJ55" s="198"/>
      <c r="RBK55" s="198"/>
      <c r="RBL55" s="198"/>
      <c r="RBM55" s="198"/>
      <c r="RBN55" s="198"/>
      <c r="RBO55" s="198"/>
      <c r="RBP55" s="198"/>
      <c r="RBQ55" s="198"/>
      <c r="RBR55" s="198"/>
      <c r="RBS55" s="198"/>
      <c r="RBT55" s="198"/>
      <c r="RBU55" s="198"/>
      <c r="RBV55" s="198"/>
      <c r="RBW55" s="198"/>
      <c r="RBX55" s="198"/>
      <c r="RBY55" s="198"/>
      <c r="RBZ55" s="198"/>
      <c r="RCA55" s="198"/>
      <c r="RCB55" s="198"/>
      <c r="RCC55" s="198"/>
      <c r="RCD55" s="198"/>
      <c r="RCE55" s="198"/>
      <c r="RCF55" s="198"/>
      <c r="RCG55" s="198"/>
      <c r="RCH55" s="198"/>
      <c r="RCI55" s="198"/>
      <c r="RCJ55" s="198"/>
      <c r="RCK55" s="198"/>
      <c r="RCL55" s="198"/>
      <c r="RCM55" s="198"/>
      <c r="RCN55" s="198"/>
      <c r="RCO55" s="198"/>
      <c r="RCP55" s="198"/>
      <c r="RCQ55" s="198"/>
      <c r="RCR55" s="198"/>
      <c r="RCS55" s="198"/>
      <c r="RCT55" s="198"/>
      <c r="RCU55" s="198"/>
      <c r="RCV55" s="198"/>
      <c r="RCW55" s="198"/>
      <c r="RCX55" s="198"/>
      <c r="RCY55" s="198"/>
      <c r="RCZ55" s="198"/>
      <c r="RDA55" s="198"/>
      <c r="RDB55" s="198"/>
      <c r="RDC55" s="198"/>
      <c r="RDD55" s="198"/>
      <c r="RDE55" s="198"/>
      <c r="RDF55" s="198"/>
      <c r="RDG55" s="198"/>
      <c r="RDH55" s="198"/>
      <c r="RDI55" s="198"/>
      <c r="RDJ55" s="198"/>
      <c r="RDK55" s="198"/>
      <c r="RDL55" s="198"/>
      <c r="RDM55" s="198"/>
      <c r="RDN55" s="198"/>
      <c r="RDO55" s="198"/>
      <c r="RDP55" s="198"/>
      <c r="RDQ55" s="198"/>
      <c r="RDR55" s="198"/>
      <c r="RDS55" s="198"/>
      <c r="RDT55" s="198"/>
      <c r="RDU55" s="198"/>
      <c r="RDV55" s="198"/>
      <c r="RDW55" s="198"/>
      <c r="RDX55" s="198"/>
      <c r="RDY55" s="198"/>
      <c r="RDZ55" s="198"/>
      <c r="REA55" s="198"/>
      <c r="REB55" s="198"/>
      <c r="REC55" s="198"/>
      <c r="RED55" s="198"/>
      <c r="REE55" s="198"/>
      <c r="REF55" s="198"/>
      <c r="REG55" s="198"/>
      <c r="REH55" s="198"/>
      <c r="REI55" s="198"/>
      <c r="REJ55" s="198"/>
      <c r="REK55" s="198"/>
      <c r="REL55" s="198"/>
      <c r="REM55" s="198"/>
      <c r="REN55" s="198"/>
      <c r="REO55" s="198"/>
      <c r="REP55" s="198"/>
      <c r="REQ55" s="198"/>
      <c r="RER55" s="198"/>
      <c r="RES55" s="198"/>
      <c r="RET55" s="198"/>
      <c r="REU55" s="198"/>
      <c r="REV55" s="198"/>
      <c r="REW55" s="198"/>
      <c r="REX55" s="198"/>
      <c r="REY55" s="198"/>
      <c r="REZ55" s="198"/>
      <c r="RFA55" s="198"/>
      <c r="RFB55" s="198"/>
      <c r="RFC55" s="198"/>
      <c r="RFD55" s="198"/>
      <c r="RFE55" s="198"/>
      <c r="RFF55" s="198"/>
      <c r="RFG55" s="198"/>
      <c r="RFH55" s="198"/>
      <c r="RFI55" s="198"/>
      <c r="RFJ55" s="198"/>
      <c r="RFK55" s="198"/>
      <c r="RFL55" s="198"/>
      <c r="RFM55" s="198"/>
      <c r="RFN55" s="198"/>
      <c r="RFO55" s="198"/>
      <c r="RFP55" s="198"/>
      <c r="RFQ55" s="198"/>
      <c r="RFR55" s="198"/>
      <c r="RFS55" s="198"/>
      <c r="RFT55" s="198"/>
      <c r="RFU55" s="198"/>
      <c r="RFV55" s="198"/>
      <c r="RFW55" s="198"/>
      <c r="RFX55" s="198"/>
      <c r="RFY55" s="198"/>
      <c r="RFZ55" s="198"/>
      <c r="RGA55" s="198"/>
      <c r="RGB55" s="198"/>
      <c r="RGC55" s="198"/>
      <c r="RGD55" s="198"/>
      <c r="RGE55" s="198"/>
      <c r="RGF55" s="198"/>
      <c r="RGG55" s="198"/>
      <c r="RGH55" s="198"/>
      <c r="RGI55" s="198"/>
      <c r="RGJ55" s="198"/>
      <c r="RGK55" s="198"/>
      <c r="RGL55" s="198"/>
      <c r="RGM55" s="198"/>
      <c r="RGN55" s="198"/>
      <c r="RGO55" s="198"/>
      <c r="RGP55" s="198"/>
      <c r="RGQ55" s="198"/>
      <c r="RGR55" s="198"/>
      <c r="RGS55" s="198"/>
      <c r="RGT55" s="198"/>
      <c r="RGU55" s="198"/>
      <c r="RGV55" s="198"/>
      <c r="RGW55" s="198"/>
      <c r="RGX55" s="198"/>
      <c r="RGY55" s="198"/>
      <c r="RGZ55" s="198"/>
      <c r="RHA55" s="198"/>
      <c r="RHB55" s="198"/>
      <c r="RHC55" s="198"/>
      <c r="RHD55" s="198"/>
      <c r="RHE55" s="198"/>
      <c r="RHF55" s="198"/>
      <c r="RHG55" s="198"/>
      <c r="RHH55" s="198"/>
      <c r="RHI55" s="198"/>
      <c r="RHJ55" s="198"/>
      <c r="RHK55" s="198"/>
      <c r="RHL55" s="198"/>
      <c r="RHM55" s="198"/>
      <c r="RHN55" s="198"/>
      <c r="RHO55" s="198"/>
      <c r="RHP55" s="198"/>
      <c r="RHQ55" s="198"/>
      <c r="RHR55" s="198"/>
      <c r="RHS55" s="198"/>
      <c r="RHT55" s="198"/>
      <c r="RHU55" s="198"/>
      <c r="RHV55" s="198"/>
      <c r="RHW55" s="198"/>
      <c r="RHX55" s="198"/>
      <c r="RHY55" s="198"/>
      <c r="RHZ55" s="198"/>
      <c r="RIA55" s="198"/>
      <c r="RIB55" s="198"/>
      <c r="RIC55" s="198"/>
      <c r="RID55" s="198"/>
      <c r="RIE55" s="198"/>
      <c r="RIF55" s="198"/>
      <c r="RIG55" s="198"/>
      <c r="RIH55" s="198"/>
      <c r="RII55" s="198"/>
      <c r="RIJ55" s="198"/>
      <c r="RIK55" s="198"/>
      <c r="RIL55" s="198"/>
      <c r="RIM55" s="198"/>
      <c r="RIN55" s="198"/>
      <c r="RIO55" s="198"/>
      <c r="RIP55" s="198"/>
      <c r="RIQ55" s="198"/>
      <c r="RIR55" s="198"/>
      <c r="RIS55" s="198"/>
      <c r="RIT55" s="198"/>
      <c r="RIU55" s="198"/>
      <c r="RIV55" s="198"/>
      <c r="RIW55" s="198"/>
      <c r="RIX55" s="198"/>
      <c r="RIY55" s="198"/>
      <c r="RIZ55" s="198"/>
      <c r="RJA55" s="198"/>
      <c r="RJB55" s="198"/>
      <c r="RJC55" s="198"/>
      <c r="RJD55" s="198"/>
      <c r="RJE55" s="198"/>
      <c r="RJF55" s="198"/>
      <c r="RJG55" s="198"/>
      <c r="RJH55" s="198"/>
      <c r="RJI55" s="198"/>
      <c r="RJJ55" s="198"/>
      <c r="RJK55" s="198"/>
      <c r="RJL55" s="198"/>
      <c r="RJM55" s="198"/>
      <c r="RJN55" s="198"/>
      <c r="RJO55" s="198"/>
      <c r="RJP55" s="198"/>
      <c r="RJQ55" s="198"/>
      <c r="RJR55" s="198"/>
      <c r="RJS55" s="198"/>
      <c r="RJT55" s="198"/>
      <c r="RJU55" s="198"/>
      <c r="RJV55" s="198"/>
      <c r="RJW55" s="198"/>
      <c r="RJX55" s="198"/>
      <c r="RJY55" s="198"/>
      <c r="RJZ55" s="198"/>
      <c r="RKA55" s="198"/>
      <c r="RKB55" s="198"/>
      <c r="RKC55" s="198"/>
      <c r="RKD55" s="198"/>
      <c r="RKE55" s="198"/>
      <c r="RKF55" s="198"/>
      <c r="RKG55" s="198"/>
      <c r="RKH55" s="198"/>
      <c r="RKI55" s="198"/>
      <c r="RKJ55" s="198"/>
      <c r="RKK55" s="198"/>
      <c r="RKL55" s="198"/>
      <c r="RKM55" s="198"/>
      <c r="RKN55" s="198"/>
      <c r="RKO55" s="198"/>
      <c r="RKP55" s="198"/>
      <c r="RKQ55" s="198"/>
      <c r="RKR55" s="198"/>
      <c r="RKS55" s="198"/>
      <c r="RKT55" s="198"/>
      <c r="RKU55" s="198"/>
      <c r="RKV55" s="198"/>
      <c r="RKW55" s="198"/>
      <c r="RKX55" s="198"/>
      <c r="RKY55" s="198"/>
      <c r="RKZ55" s="198"/>
      <c r="RLA55" s="198"/>
      <c r="RLB55" s="198"/>
      <c r="RLC55" s="198"/>
      <c r="RLD55" s="198"/>
      <c r="RLE55" s="198"/>
      <c r="RLF55" s="198"/>
      <c r="RLG55" s="198"/>
      <c r="RLH55" s="198"/>
      <c r="RLI55" s="198"/>
      <c r="RLJ55" s="198"/>
      <c r="RLK55" s="198"/>
      <c r="RLL55" s="198"/>
      <c r="RLM55" s="198"/>
      <c r="RLN55" s="198"/>
      <c r="RLO55" s="198"/>
      <c r="RLP55" s="198"/>
      <c r="RLQ55" s="198"/>
      <c r="RLR55" s="198"/>
      <c r="RLS55" s="198"/>
      <c r="RLT55" s="198"/>
      <c r="RLU55" s="198"/>
      <c r="RLV55" s="198"/>
      <c r="RLW55" s="198"/>
      <c r="RLX55" s="198"/>
      <c r="RLY55" s="198"/>
      <c r="RLZ55" s="198"/>
      <c r="RMA55" s="198"/>
      <c r="RMB55" s="198"/>
      <c r="RMC55" s="198"/>
      <c r="RMD55" s="198"/>
      <c r="RME55" s="198"/>
      <c r="RMF55" s="198"/>
      <c r="RMG55" s="198"/>
      <c r="RMH55" s="198"/>
      <c r="RMI55" s="198"/>
      <c r="RMJ55" s="198"/>
      <c r="RMK55" s="198"/>
      <c r="RML55" s="198"/>
      <c r="RMM55" s="198"/>
      <c r="RMN55" s="198"/>
      <c r="RMO55" s="198"/>
      <c r="RMP55" s="198"/>
      <c r="RMQ55" s="198"/>
      <c r="RMR55" s="198"/>
      <c r="RMS55" s="198"/>
      <c r="RMT55" s="198"/>
      <c r="RMU55" s="198"/>
      <c r="RMV55" s="198"/>
      <c r="RMW55" s="198"/>
      <c r="RMX55" s="198"/>
      <c r="RMY55" s="198"/>
      <c r="RMZ55" s="198"/>
      <c r="RNA55" s="198"/>
      <c r="RNB55" s="198"/>
      <c r="RNC55" s="198"/>
      <c r="RND55" s="198"/>
      <c r="RNE55" s="198"/>
      <c r="RNF55" s="198"/>
      <c r="RNG55" s="198"/>
      <c r="RNH55" s="198"/>
      <c r="RNI55" s="198"/>
      <c r="RNJ55" s="198"/>
      <c r="RNK55" s="198"/>
      <c r="RNL55" s="198"/>
      <c r="RNM55" s="198"/>
      <c r="RNN55" s="198"/>
      <c r="RNO55" s="198"/>
      <c r="RNP55" s="198"/>
      <c r="RNQ55" s="198"/>
      <c r="RNR55" s="198"/>
      <c r="RNS55" s="198"/>
      <c r="RNT55" s="198"/>
      <c r="RNU55" s="198"/>
      <c r="RNV55" s="198"/>
      <c r="RNW55" s="198"/>
      <c r="RNX55" s="198"/>
      <c r="RNY55" s="198"/>
      <c r="RNZ55" s="198"/>
      <c r="ROA55" s="198"/>
      <c r="ROB55" s="198"/>
      <c r="ROC55" s="198"/>
      <c r="ROD55" s="198"/>
      <c r="ROE55" s="198"/>
      <c r="ROF55" s="198"/>
      <c r="ROG55" s="198"/>
      <c r="ROH55" s="198"/>
      <c r="ROI55" s="198"/>
      <c r="ROJ55" s="198"/>
      <c r="ROK55" s="198"/>
      <c r="ROL55" s="198"/>
      <c r="ROM55" s="198"/>
      <c r="RON55" s="198"/>
      <c r="ROO55" s="198"/>
      <c r="ROP55" s="198"/>
      <c r="ROQ55" s="198"/>
      <c r="ROR55" s="198"/>
      <c r="ROS55" s="198"/>
      <c r="ROT55" s="198"/>
      <c r="ROU55" s="198"/>
      <c r="ROV55" s="198"/>
      <c r="ROW55" s="198"/>
      <c r="ROX55" s="198"/>
      <c r="ROY55" s="198"/>
      <c r="ROZ55" s="198"/>
      <c r="RPA55" s="198"/>
      <c r="RPB55" s="198"/>
      <c r="RPC55" s="198"/>
      <c r="RPD55" s="198"/>
      <c r="RPE55" s="198"/>
      <c r="RPF55" s="198"/>
      <c r="RPG55" s="198"/>
      <c r="RPH55" s="198"/>
      <c r="RPI55" s="198"/>
      <c r="RPJ55" s="198"/>
      <c r="RPK55" s="198"/>
      <c r="RPL55" s="198"/>
      <c r="RPM55" s="198"/>
      <c r="RPN55" s="198"/>
      <c r="RPO55" s="198"/>
      <c r="RPP55" s="198"/>
      <c r="RPQ55" s="198"/>
      <c r="RPR55" s="198"/>
      <c r="RPS55" s="198"/>
      <c r="RPT55" s="198"/>
      <c r="RPU55" s="198"/>
      <c r="RPV55" s="198"/>
      <c r="RPW55" s="198"/>
      <c r="RPX55" s="198"/>
      <c r="RPY55" s="198"/>
      <c r="RPZ55" s="198"/>
      <c r="RQA55" s="198"/>
      <c r="RQB55" s="198"/>
      <c r="RQC55" s="198"/>
      <c r="RQD55" s="198"/>
      <c r="RQE55" s="198"/>
      <c r="RQF55" s="198"/>
      <c r="RQG55" s="198"/>
      <c r="RQH55" s="198"/>
      <c r="RQI55" s="198"/>
      <c r="RQJ55" s="198"/>
      <c r="RQK55" s="198"/>
      <c r="RQL55" s="198"/>
      <c r="RQM55" s="198"/>
      <c r="RQN55" s="198"/>
      <c r="RQO55" s="198"/>
      <c r="RQP55" s="198"/>
      <c r="RQQ55" s="198"/>
      <c r="RQR55" s="198"/>
      <c r="RQS55" s="198"/>
      <c r="RQT55" s="198"/>
      <c r="RQU55" s="198"/>
      <c r="RQV55" s="198"/>
      <c r="RQW55" s="198"/>
      <c r="RQX55" s="198"/>
      <c r="RQY55" s="198"/>
      <c r="RQZ55" s="198"/>
      <c r="RRA55" s="198"/>
      <c r="RRB55" s="198"/>
      <c r="RRC55" s="198"/>
      <c r="RRD55" s="198"/>
      <c r="RRE55" s="198"/>
      <c r="RRF55" s="198"/>
      <c r="RRG55" s="198"/>
      <c r="RRH55" s="198"/>
      <c r="RRI55" s="198"/>
      <c r="RRJ55" s="198"/>
      <c r="RRK55" s="198"/>
      <c r="RRL55" s="198"/>
      <c r="RRM55" s="198"/>
      <c r="RRN55" s="198"/>
      <c r="RRO55" s="198"/>
      <c r="RRP55" s="198"/>
      <c r="RRQ55" s="198"/>
      <c r="RRR55" s="198"/>
      <c r="RRS55" s="198"/>
      <c r="RRT55" s="198"/>
      <c r="RRU55" s="198"/>
      <c r="RRV55" s="198"/>
      <c r="RRW55" s="198"/>
      <c r="RRX55" s="198"/>
      <c r="RRY55" s="198"/>
      <c r="RRZ55" s="198"/>
      <c r="RSA55" s="198"/>
      <c r="RSB55" s="198"/>
      <c r="RSC55" s="198"/>
      <c r="RSD55" s="198"/>
      <c r="RSE55" s="198"/>
      <c r="RSF55" s="198"/>
      <c r="RSG55" s="198"/>
      <c r="RSH55" s="198"/>
      <c r="RSI55" s="198"/>
      <c r="RSJ55" s="198"/>
      <c r="RSK55" s="198"/>
      <c r="RSL55" s="198"/>
      <c r="RSM55" s="198"/>
      <c r="RSN55" s="198"/>
      <c r="RSO55" s="198"/>
      <c r="RSP55" s="198"/>
      <c r="RSQ55" s="198"/>
      <c r="RSR55" s="198"/>
      <c r="RSS55" s="198"/>
      <c r="RST55" s="198"/>
      <c r="RSU55" s="198"/>
      <c r="RSV55" s="198"/>
      <c r="RSW55" s="198"/>
      <c r="RSX55" s="198"/>
      <c r="RSY55" s="198"/>
      <c r="RSZ55" s="198"/>
      <c r="RTA55" s="198"/>
      <c r="RTB55" s="198"/>
      <c r="RTC55" s="198"/>
      <c r="RTD55" s="198"/>
      <c r="RTE55" s="198"/>
      <c r="RTF55" s="198"/>
      <c r="RTG55" s="198"/>
      <c r="RTH55" s="198"/>
      <c r="RTI55" s="198"/>
      <c r="RTJ55" s="198"/>
      <c r="RTK55" s="198"/>
      <c r="RTL55" s="198"/>
      <c r="RTM55" s="198"/>
      <c r="RTN55" s="198"/>
      <c r="RTO55" s="198"/>
      <c r="RTP55" s="198"/>
      <c r="RTQ55" s="198"/>
      <c r="RTR55" s="198"/>
      <c r="RTS55" s="198"/>
      <c r="RTT55" s="198"/>
      <c r="RTU55" s="198"/>
      <c r="RTV55" s="198"/>
      <c r="RTW55" s="198"/>
      <c r="RTX55" s="198"/>
      <c r="RTY55" s="198"/>
      <c r="RTZ55" s="198"/>
      <c r="RUA55" s="198"/>
      <c r="RUB55" s="198"/>
      <c r="RUC55" s="198"/>
      <c r="RUD55" s="198"/>
      <c r="RUE55" s="198"/>
      <c r="RUF55" s="198"/>
      <c r="RUG55" s="198"/>
      <c r="RUH55" s="198"/>
      <c r="RUI55" s="198"/>
      <c r="RUJ55" s="198"/>
      <c r="RUK55" s="198"/>
      <c r="RUL55" s="198"/>
      <c r="RUM55" s="198"/>
      <c r="RUN55" s="198"/>
      <c r="RUO55" s="198"/>
      <c r="RUP55" s="198"/>
      <c r="RUQ55" s="198"/>
      <c r="RUR55" s="198"/>
      <c r="RUS55" s="198"/>
      <c r="RUT55" s="198"/>
      <c r="RUU55" s="198"/>
      <c r="RUV55" s="198"/>
      <c r="RUW55" s="198"/>
      <c r="RUX55" s="198"/>
      <c r="RUY55" s="198"/>
      <c r="RUZ55" s="198"/>
      <c r="RVA55" s="198"/>
      <c r="RVB55" s="198"/>
      <c r="RVC55" s="198"/>
      <c r="RVD55" s="198"/>
      <c r="RVE55" s="198"/>
      <c r="RVF55" s="198"/>
      <c r="RVG55" s="198"/>
      <c r="RVH55" s="198"/>
      <c r="RVI55" s="198"/>
      <c r="RVJ55" s="198"/>
      <c r="RVK55" s="198"/>
      <c r="RVL55" s="198"/>
      <c r="RVM55" s="198"/>
      <c r="RVN55" s="198"/>
      <c r="RVO55" s="198"/>
      <c r="RVP55" s="198"/>
      <c r="RVQ55" s="198"/>
      <c r="RVR55" s="198"/>
      <c r="RVS55" s="198"/>
      <c r="RVT55" s="198"/>
      <c r="RVU55" s="198"/>
      <c r="RVV55" s="198"/>
      <c r="RVW55" s="198"/>
      <c r="RVX55" s="198"/>
      <c r="RVY55" s="198"/>
      <c r="RVZ55" s="198"/>
      <c r="RWA55" s="198"/>
      <c r="RWB55" s="198"/>
      <c r="RWC55" s="198"/>
      <c r="RWD55" s="198"/>
      <c r="RWE55" s="198"/>
      <c r="RWF55" s="198"/>
      <c r="RWG55" s="198"/>
      <c r="RWH55" s="198"/>
      <c r="RWI55" s="198"/>
      <c r="RWJ55" s="198"/>
      <c r="RWK55" s="198"/>
      <c r="RWL55" s="198"/>
      <c r="RWM55" s="198"/>
      <c r="RWN55" s="198"/>
      <c r="RWO55" s="198"/>
      <c r="RWP55" s="198"/>
      <c r="RWQ55" s="198"/>
      <c r="RWR55" s="198"/>
      <c r="RWS55" s="198"/>
      <c r="RWT55" s="198"/>
      <c r="RWU55" s="198"/>
      <c r="RWV55" s="198"/>
      <c r="RWW55" s="198"/>
      <c r="RWX55" s="198"/>
      <c r="RWY55" s="198"/>
      <c r="RWZ55" s="198"/>
      <c r="RXA55" s="198"/>
      <c r="RXB55" s="198"/>
      <c r="RXC55" s="198"/>
      <c r="RXD55" s="198"/>
      <c r="RXE55" s="198"/>
      <c r="RXF55" s="198"/>
      <c r="RXG55" s="198"/>
      <c r="RXH55" s="198"/>
      <c r="RXI55" s="198"/>
      <c r="RXJ55" s="198"/>
      <c r="RXK55" s="198"/>
      <c r="RXL55" s="198"/>
      <c r="RXM55" s="198"/>
      <c r="RXN55" s="198"/>
      <c r="RXO55" s="198"/>
      <c r="RXP55" s="198"/>
      <c r="RXQ55" s="198"/>
      <c r="RXR55" s="198"/>
      <c r="RXS55" s="198"/>
      <c r="RXT55" s="198"/>
      <c r="RXU55" s="198"/>
      <c r="RXV55" s="198"/>
      <c r="RXW55" s="198"/>
      <c r="RXX55" s="198"/>
      <c r="RXY55" s="198"/>
      <c r="RXZ55" s="198"/>
      <c r="RYA55" s="198"/>
      <c r="RYB55" s="198"/>
      <c r="RYC55" s="198"/>
      <c r="RYD55" s="198"/>
      <c r="RYE55" s="198"/>
      <c r="RYF55" s="198"/>
      <c r="RYG55" s="198"/>
      <c r="RYH55" s="198"/>
      <c r="RYI55" s="198"/>
      <c r="RYJ55" s="198"/>
      <c r="RYK55" s="198"/>
      <c r="RYL55" s="198"/>
      <c r="RYM55" s="198"/>
      <c r="RYN55" s="198"/>
      <c r="RYO55" s="198"/>
      <c r="RYP55" s="198"/>
      <c r="RYQ55" s="198"/>
      <c r="RYR55" s="198"/>
      <c r="RYS55" s="198"/>
      <c r="RYT55" s="198"/>
      <c r="RYU55" s="198"/>
      <c r="RYV55" s="198"/>
      <c r="RYW55" s="198"/>
      <c r="RYX55" s="198"/>
      <c r="RYY55" s="198"/>
      <c r="RYZ55" s="198"/>
      <c r="RZA55" s="198"/>
      <c r="RZB55" s="198"/>
      <c r="RZC55" s="198"/>
      <c r="RZD55" s="198"/>
      <c r="RZE55" s="198"/>
      <c r="RZF55" s="198"/>
      <c r="RZG55" s="198"/>
      <c r="RZH55" s="198"/>
      <c r="RZI55" s="198"/>
      <c r="RZJ55" s="198"/>
      <c r="RZK55" s="198"/>
      <c r="RZL55" s="198"/>
      <c r="RZM55" s="198"/>
      <c r="RZN55" s="198"/>
      <c r="RZO55" s="198"/>
      <c r="RZP55" s="198"/>
      <c r="RZQ55" s="198"/>
      <c r="RZR55" s="198"/>
      <c r="RZS55" s="198"/>
      <c r="RZT55" s="198"/>
      <c r="RZU55" s="198"/>
      <c r="RZV55" s="198"/>
      <c r="RZW55" s="198"/>
      <c r="RZX55" s="198"/>
      <c r="RZY55" s="198"/>
      <c r="RZZ55" s="198"/>
      <c r="SAA55" s="198"/>
      <c r="SAB55" s="198"/>
      <c r="SAC55" s="198"/>
      <c r="SAD55" s="198"/>
      <c r="SAE55" s="198"/>
      <c r="SAF55" s="198"/>
      <c r="SAG55" s="198"/>
      <c r="SAH55" s="198"/>
      <c r="SAI55" s="198"/>
      <c r="SAJ55" s="198"/>
      <c r="SAK55" s="198"/>
      <c r="SAL55" s="198"/>
      <c r="SAM55" s="198"/>
      <c r="SAN55" s="198"/>
      <c r="SAO55" s="198"/>
      <c r="SAP55" s="198"/>
      <c r="SAQ55" s="198"/>
      <c r="SAR55" s="198"/>
      <c r="SAS55" s="198"/>
      <c r="SAT55" s="198"/>
      <c r="SAU55" s="198"/>
      <c r="SAV55" s="198"/>
      <c r="SAW55" s="198"/>
      <c r="SAX55" s="198"/>
      <c r="SAY55" s="198"/>
      <c r="SAZ55" s="198"/>
      <c r="SBA55" s="198"/>
      <c r="SBB55" s="198"/>
      <c r="SBC55" s="198"/>
      <c r="SBD55" s="198"/>
      <c r="SBE55" s="198"/>
      <c r="SBF55" s="198"/>
      <c r="SBG55" s="198"/>
      <c r="SBH55" s="198"/>
      <c r="SBI55" s="198"/>
      <c r="SBJ55" s="198"/>
      <c r="SBK55" s="198"/>
      <c r="SBL55" s="198"/>
      <c r="SBM55" s="198"/>
      <c r="SBN55" s="198"/>
      <c r="SBO55" s="198"/>
      <c r="SBP55" s="198"/>
      <c r="SBQ55" s="198"/>
      <c r="SBR55" s="198"/>
      <c r="SBS55" s="198"/>
      <c r="SBT55" s="198"/>
      <c r="SBU55" s="198"/>
      <c r="SBV55" s="198"/>
      <c r="SBW55" s="198"/>
      <c r="SBX55" s="198"/>
      <c r="SBY55" s="198"/>
      <c r="SBZ55" s="198"/>
      <c r="SCA55" s="198"/>
      <c r="SCB55" s="198"/>
      <c r="SCC55" s="198"/>
      <c r="SCD55" s="198"/>
      <c r="SCE55" s="198"/>
      <c r="SCF55" s="198"/>
      <c r="SCG55" s="198"/>
      <c r="SCH55" s="198"/>
      <c r="SCI55" s="198"/>
      <c r="SCJ55" s="198"/>
      <c r="SCK55" s="198"/>
      <c r="SCL55" s="198"/>
      <c r="SCM55" s="198"/>
      <c r="SCN55" s="198"/>
      <c r="SCO55" s="198"/>
      <c r="SCP55" s="198"/>
      <c r="SCQ55" s="198"/>
      <c r="SCR55" s="198"/>
      <c r="SCS55" s="198"/>
      <c r="SCT55" s="198"/>
      <c r="SCU55" s="198"/>
      <c r="SCV55" s="198"/>
      <c r="SCW55" s="198"/>
      <c r="SCX55" s="198"/>
      <c r="SCY55" s="198"/>
      <c r="SCZ55" s="198"/>
      <c r="SDA55" s="198"/>
      <c r="SDB55" s="198"/>
      <c r="SDC55" s="198"/>
      <c r="SDD55" s="198"/>
      <c r="SDE55" s="198"/>
      <c r="SDF55" s="198"/>
      <c r="SDG55" s="198"/>
      <c r="SDH55" s="198"/>
      <c r="SDI55" s="198"/>
      <c r="SDJ55" s="198"/>
      <c r="SDK55" s="198"/>
      <c r="SDL55" s="198"/>
      <c r="SDM55" s="198"/>
      <c r="SDN55" s="198"/>
      <c r="SDO55" s="198"/>
      <c r="SDP55" s="198"/>
      <c r="SDQ55" s="198"/>
      <c r="SDR55" s="198"/>
      <c r="SDS55" s="198"/>
      <c r="SDT55" s="198"/>
      <c r="SDU55" s="198"/>
      <c r="SDV55" s="198"/>
      <c r="SDW55" s="198"/>
      <c r="SDX55" s="198"/>
      <c r="SDY55" s="198"/>
      <c r="SDZ55" s="198"/>
      <c r="SEA55" s="198"/>
      <c r="SEB55" s="198"/>
      <c r="SEC55" s="198"/>
      <c r="SED55" s="198"/>
      <c r="SEE55" s="198"/>
      <c r="SEF55" s="198"/>
      <c r="SEG55" s="198"/>
      <c r="SEH55" s="198"/>
      <c r="SEI55" s="198"/>
      <c r="SEJ55" s="198"/>
      <c r="SEK55" s="198"/>
      <c r="SEL55" s="198"/>
      <c r="SEM55" s="198"/>
      <c r="SEN55" s="198"/>
      <c r="SEO55" s="198"/>
      <c r="SEP55" s="198"/>
      <c r="SEQ55" s="198"/>
      <c r="SER55" s="198"/>
      <c r="SES55" s="198"/>
      <c r="SET55" s="198"/>
      <c r="SEU55" s="198"/>
      <c r="SEV55" s="198"/>
      <c r="SEW55" s="198"/>
      <c r="SEX55" s="198"/>
      <c r="SEY55" s="198"/>
      <c r="SEZ55" s="198"/>
      <c r="SFA55" s="198"/>
      <c r="SFB55" s="198"/>
      <c r="SFC55" s="198"/>
      <c r="SFD55" s="198"/>
      <c r="SFE55" s="198"/>
      <c r="SFF55" s="198"/>
      <c r="SFG55" s="198"/>
      <c r="SFH55" s="198"/>
      <c r="SFI55" s="198"/>
      <c r="SFJ55" s="198"/>
      <c r="SFK55" s="198"/>
      <c r="SFL55" s="198"/>
      <c r="SFM55" s="198"/>
      <c r="SFN55" s="198"/>
      <c r="SFO55" s="198"/>
      <c r="SFP55" s="198"/>
      <c r="SFQ55" s="198"/>
      <c r="SFR55" s="198"/>
      <c r="SFS55" s="198"/>
      <c r="SFT55" s="198"/>
      <c r="SFU55" s="198"/>
      <c r="SFV55" s="198"/>
      <c r="SFW55" s="198"/>
      <c r="SFX55" s="198"/>
      <c r="SFY55" s="198"/>
      <c r="SFZ55" s="198"/>
      <c r="SGA55" s="198"/>
      <c r="SGB55" s="198"/>
      <c r="SGC55" s="198"/>
      <c r="SGD55" s="198"/>
      <c r="SGE55" s="198"/>
      <c r="SGF55" s="198"/>
      <c r="SGG55" s="198"/>
      <c r="SGH55" s="198"/>
      <c r="SGI55" s="198"/>
      <c r="SGJ55" s="198"/>
      <c r="SGK55" s="198"/>
      <c r="SGL55" s="198"/>
      <c r="SGM55" s="198"/>
      <c r="SGN55" s="198"/>
      <c r="SGO55" s="198"/>
      <c r="SGP55" s="198"/>
      <c r="SGQ55" s="198"/>
      <c r="SGR55" s="198"/>
      <c r="SGS55" s="198"/>
      <c r="SGT55" s="198"/>
      <c r="SGU55" s="198"/>
      <c r="SGV55" s="198"/>
      <c r="SGW55" s="198"/>
      <c r="SGX55" s="198"/>
      <c r="SGY55" s="198"/>
      <c r="SGZ55" s="198"/>
      <c r="SHA55" s="198"/>
      <c r="SHB55" s="198"/>
      <c r="SHC55" s="198"/>
      <c r="SHD55" s="198"/>
      <c r="SHE55" s="198"/>
      <c r="SHF55" s="198"/>
      <c r="SHG55" s="198"/>
      <c r="SHH55" s="198"/>
      <c r="SHI55" s="198"/>
      <c r="SHJ55" s="198"/>
      <c r="SHK55" s="198"/>
      <c r="SHL55" s="198"/>
      <c r="SHM55" s="198"/>
      <c r="SHN55" s="198"/>
      <c r="SHO55" s="198"/>
      <c r="SHP55" s="198"/>
      <c r="SHQ55" s="198"/>
      <c r="SHR55" s="198"/>
      <c r="SHS55" s="198"/>
      <c r="SHT55" s="198"/>
      <c r="SHU55" s="198"/>
      <c r="SHV55" s="198"/>
      <c r="SHW55" s="198"/>
      <c r="SHX55" s="198"/>
      <c r="SHY55" s="198"/>
      <c r="SHZ55" s="198"/>
      <c r="SIA55" s="198"/>
      <c r="SIB55" s="198"/>
      <c r="SIC55" s="198"/>
      <c r="SID55" s="198"/>
      <c r="SIE55" s="198"/>
      <c r="SIF55" s="198"/>
      <c r="SIG55" s="198"/>
      <c r="SIH55" s="198"/>
      <c r="SII55" s="198"/>
      <c r="SIJ55" s="198"/>
      <c r="SIK55" s="198"/>
      <c r="SIL55" s="198"/>
      <c r="SIM55" s="198"/>
      <c r="SIN55" s="198"/>
      <c r="SIO55" s="198"/>
      <c r="SIP55" s="198"/>
      <c r="SIQ55" s="198"/>
      <c r="SIR55" s="198"/>
      <c r="SIS55" s="198"/>
      <c r="SIT55" s="198"/>
      <c r="SIU55" s="198"/>
      <c r="SIV55" s="198"/>
      <c r="SIW55" s="198"/>
      <c r="SIX55" s="198"/>
      <c r="SIY55" s="198"/>
      <c r="SIZ55" s="198"/>
      <c r="SJA55" s="198"/>
      <c r="SJB55" s="198"/>
      <c r="SJC55" s="198"/>
      <c r="SJD55" s="198"/>
      <c r="SJE55" s="198"/>
      <c r="SJF55" s="198"/>
      <c r="SJG55" s="198"/>
      <c r="SJH55" s="198"/>
      <c r="SJI55" s="198"/>
      <c r="SJJ55" s="198"/>
      <c r="SJK55" s="198"/>
      <c r="SJL55" s="198"/>
      <c r="SJM55" s="198"/>
      <c r="SJN55" s="198"/>
      <c r="SJO55" s="198"/>
      <c r="SJP55" s="198"/>
      <c r="SJQ55" s="198"/>
      <c r="SJR55" s="198"/>
      <c r="SJS55" s="198"/>
      <c r="SJT55" s="198"/>
      <c r="SJU55" s="198"/>
      <c r="SJV55" s="198"/>
      <c r="SJW55" s="198"/>
      <c r="SJX55" s="198"/>
      <c r="SJY55" s="198"/>
      <c r="SJZ55" s="198"/>
      <c r="SKA55" s="198"/>
      <c r="SKB55" s="198"/>
      <c r="SKC55" s="198"/>
      <c r="SKD55" s="198"/>
      <c r="SKE55" s="198"/>
      <c r="SKF55" s="198"/>
      <c r="SKG55" s="198"/>
      <c r="SKH55" s="198"/>
      <c r="SKI55" s="198"/>
      <c r="SKJ55" s="198"/>
      <c r="SKK55" s="198"/>
      <c r="SKL55" s="198"/>
      <c r="SKM55" s="198"/>
      <c r="SKN55" s="198"/>
      <c r="SKO55" s="198"/>
      <c r="SKP55" s="198"/>
      <c r="SKQ55" s="198"/>
      <c r="SKR55" s="198"/>
      <c r="SKS55" s="198"/>
      <c r="SKT55" s="198"/>
      <c r="SKU55" s="198"/>
      <c r="SKV55" s="198"/>
      <c r="SKW55" s="198"/>
      <c r="SKX55" s="198"/>
      <c r="SKY55" s="198"/>
      <c r="SKZ55" s="198"/>
      <c r="SLA55" s="198"/>
      <c r="SLB55" s="198"/>
      <c r="SLC55" s="198"/>
      <c r="SLD55" s="198"/>
      <c r="SLE55" s="198"/>
      <c r="SLF55" s="198"/>
      <c r="SLG55" s="198"/>
      <c r="SLH55" s="198"/>
      <c r="SLI55" s="198"/>
      <c r="SLJ55" s="198"/>
      <c r="SLK55" s="198"/>
      <c r="SLL55" s="198"/>
      <c r="SLM55" s="198"/>
      <c r="SLN55" s="198"/>
      <c r="SLO55" s="198"/>
      <c r="SLP55" s="198"/>
      <c r="SLQ55" s="198"/>
      <c r="SLR55" s="198"/>
      <c r="SLS55" s="198"/>
      <c r="SLT55" s="198"/>
      <c r="SLU55" s="198"/>
      <c r="SLV55" s="198"/>
      <c r="SLW55" s="198"/>
      <c r="SLX55" s="198"/>
      <c r="SLY55" s="198"/>
      <c r="SLZ55" s="198"/>
      <c r="SMA55" s="198"/>
      <c r="SMB55" s="198"/>
      <c r="SMC55" s="198"/>
      <c r="SMD55" s="198"/>
      <c r="SME55" s="198"/>
      <c r="SMF55" s="198"/>
      <c r="SMG55" s="198"/>
      <c r="SMH55" s="198"/>
      <c r="SMI55" s="198"/>
      <c r="SMJ55" s="198"/>
      <c r="SMK55" s="198"/>
      <c r="SML55" s="198"/>
      <c r="SMM55" s="198"/>
      <c r="SMN55" s="198"/>
      <c r="SMO55" s="198"/>
      <c r="SMP55" s="198"/>
      <c r="SMQ55" s="198"/>
      <c r="SMR55" s="198"/>
      <c r="SMS55" s="198"/>
      <c r="SMT55" s="198"/>
      <c r="SMU55" s="198"/>
      <c r="SMV55" s="198"/>
      <c r="SMW55" s="198"/>
      <c r="SMX55" s="198"/>
      <c r="SMY55" s="198"/>
      <c r="SMZ55" s="198"/>
      <c r="SNA55" s="198"/>
      <c r="SNB55" s="198"/>
      <c r="SNC55" s="198"/>
      <c r="SND55" s="198"/>
      <c r="SNE55" s="198"/>
      <c r="SNF55" s="198"/>
      <c r="SNG55" s="198"/>
      <c r="SNH55" s="198"/>
      <c r="SNI55" s="198"/>
      <c r="SNJ55" s="198"/>
      <c r="SNK55" s="198"/>
      <c r="SNL55" s="198"/>
      <c r="SNM55" s="198"/>
      <c r="SNN55" s="198"/>
      <c r="SNO55" s="198"/>
      <c r="SNP55" s="198"/>
      <c r="SNQ55" s="198"/>
      <c r="SNR55" s="198"/>
      <c r="SNS55" s="198"/>
      <c r="SNT55" s="198"/>
      <c r="SNU55" s="198"/>
      <c r="SNV55" s="198"/>
      <c r="SNW55" s="198"/>
      <c r="SNX55" s="198"/>
      <c r="SNY55" s="198"/>
      <c r="SNZ55" s="198"/>
      <c r="SOA55" s="198"/>
      <c r="SOB55" s="198"/>
      <c r="SOC55" s="198"/>
      <c r="SOD55" s="198"/>
      <c r="SOE55" s="198"/>
      <c r="SOF55" s="198"/>
      <c r="SOG55" s="198"/>
      <c r="SOH55" s="198"/>
      <c r="SOI55" s="198"/>
      <c r="SOJ55" s="198"/>
      <c r="SOK55" s="198"/>
      <c r="SOL55" s="198"/>
      <c r="SOM55" s="198"/>
      <c r="SON55" s="198"/>
      <c r="SOO55" s="198"/>
      <c r="SOP55" s="198"/>
      <c r="SOQ55" s="198"/>
      <c r="SOR55" s="198"/>
      <c r="SOS55" s="198"/>
      <c r="SOT55" s="198"/>
      <c r="SOU55" s="198"/>
      <c r="SOV55" s="198"/>
      <c r="SOW55" s="198"/>
      <c r="SOX55" s="198"/>
      <c r="SOY55" s="198"/>
      <c r="SOZ55" s="198"/>
      <c r="SPA55" s="198"/>
      <c r="SPB55" s="198"/>
      <c r="SPC55" s="198"/>
      <c r="SPD55" s="198"/>
      <c r="SPE55" s="198"/>
      <c r="SPF55" s="198"/>
      <c r="SPG55" s="198"/>
      <c r="SPH55" s="198"/>
      <c r="SPI55" s="198"/>
      <c r="SPJ55" s="198"/>
      <c r="SPK55" s="198"/>
      <c r="SPL55" s="198"/>
      <c r="SPM55" s="198"/>
      <c r="SPN55" s="198"/>
      <c r="SPO55" s="198"/>
      <c r="SPP55" s="198"/>
      <c r="SPQ55" s="198"/>
      <c r="SPR55" s="198"/>
      <c r="SPS55" s="198"/>
      <c r="SPT55" s="198"/>
      <c r="SPU55" s="198"/>
      <c r="SPV55" s="198"/>
      <c r="SPW55" s="198"/>
      <c r="SPX55" s="198"/>
      <c r="SPY55" s="198"/>
      <c r="SPZ55" s="198"/>
      <c r="SQA55" s="198"/>
      <c r="SQB55" s="198"/>
      <c r="SQC55" s="198"/>
      <c r="SQD55" s="198"/>
      <c r="SQE55" s="198"/>
      <c r="SQF55" s="198"/>
      <c r="SQG55" s="198"/>
      <c r="SQH55" s="198"/>
      <c r="SQI55" s="198"/>
      <c r="SQJ55" s="198"/>
      <c r="SQK55" s="198"/>
      <c r="SQL55" s="198"/>
      <c r="SQM55" s="198"/>
      <c r="SQN55" s="198"/>
      <c r="SQO55" s="198"/>
      <c r="SQP55" s="198"/>
      <c r="SQQ55" s="198"/>
      <c r="SQR55" s="198"/>
      <c r="SQS55" s="198"/>
      <c r="SQT55" s="198"/>
      <c r="SQU55" s="198"/>
      <c r="SQV55" s="198"/>
      <c r="SQW55" s="198"/>
      <c r="SQX55" s="198"/>
      <c r="SQY55" s="198"/>
      <c r="SQZ55" s="198"/>
      <c r="SRA55" s="198"/>
      <c r="SRB55" s="198"/>
      <c r="SRC55" s="198"/>
      <c r="SRD55" s="198"/>
      <c r="SRE55" s="198"/>
      <c r="SRF55" s="198"/>
      <c r="SRG55" s="198"/>
      <c r="SRH55" s="198"/>
      <c r="SRI55" s="198"/>
      <c r="SRJ55" s="198"/>
      <c r="SRK55" s="198"/>
      <c r="SRL55" s="198"/>
      <c r="SRM55" s="198"/>
      <c r="SRN55" s="198"/>
      <c r="SRO55" s="198"/>
      <c r="SRP55" s="198"/>
      <c r="SRQ55" s="198"/>
      <c r="SRR55" s="198"/>
      <c r="SRS55" s="198"/>
      <c r="SRT55" s="198"/>
      <c r="SRU55" s="198"/>
      <c r="SRV55" s="198"/>
      <c r="SRW55" s="198"/>
      <c r="SRX55" s="198"/>
      <c r="SRY55" s="198"/>
      <c r="SRZ55" s="198"/>
      <c r="SSA55" s="198"/>
      <c r="SSB55" s="198"/>
      <c r="SSC55" s="198"/>
      <c r="SSD55" s="198"/>
      <c r="SSE55" s="198"/>
      <c r="SSF55" s="198"/>
      <c r="SSG55" s="198"/>
      <c r="SSH55" s="198"/>
      <c r="SSI55" s="198"/>
      <c r="SSJ55" s="198"/>
      <c r="SSK55" s="198"/>
      <c r="SSL55" s="198"/>
      <c r="SSM55" s="198"/>
      <c r="SSN55" s="198"/>
      <c r="SSO55" s="198"/>
      <c r="SSP55" s="198"/>
      <c r="SSQ55" s="198"/>
      <c r="SSR55" s="198"/>
      <c r="SSS55" s="198"/>
      <c r="SST55" s="198"/>
      <c r="SSU55" s="198"/>
      <c r="SSV55" s="198"/>
      <c r="SSW55" s="198"/>
      <c r="SSX55" s="198"/>
      <c r="SSY55" s="198"/>
      <c r="SSZ55" s="198"/>
      <c r="STA55" s="198"/>
      <c r="STB55" s="198"/>
      <c r="STC55" s="198"/>
      <c r="STD55" s="198"/>
      <c r="STE55" s="198"/>
      <c r="STF55" s="198"/>
      <c r="STG55" s="198"/>
      <c r="STH55" s="198"/>
      <c r="STI55" s="198"/>
      <c r="STJ55" s="198"/>
      <c r="STK55" s="198"/>
      <c r="STL55" s="198"/>
      <c r="STM55" s="198"/>
      <c r="STN55" s="198"/>
      <c r="STO55" s="198"/>
      <c r="STP55" s="198"/>
      <c r="STQ55" s="198"/>
      <c r="STR55" s="198"/>
      <c r="STS55" s="198"/>
      <c r="STT55" s="198"/>
      <c r="STU55" s="198"/>
      <c r="STV55" s="198"/>
      <c r="STW55" s="198"/>
      <c r="STX55" s="198"/>
      <c r="STY55" s="198"/>
      <c r="STZ55" s="198"/>
      <c r="SUA55" s="198"/>
      <c r="SUB55" s="198"/>
      <c r="SUC55" s="198"/>
      <c r="SUD55" s="198"/>
      <c r="SUE55" s="198"/>
      <c r="SUF55" s="198"/>
      <c r="SUG55" s="198"/>
      <c r="SUH55" s="198"/>
      <c r="SUI55" s="198"/>
      <c r="SUJ55" s="198"/>
      <c r="SUK55" s="198"/>
      <c r="SUL55" s="198"/>
      <c r="SUM55" s="198"/>
      <c r="SUN55" s="198"/>
      <c r="SUO55" s="198"/>
      <c r="SUP55" s="198"/>
      <c r="SUQ55" s="198"/>
      <c r="SUR55" s="198"/>
      <c r="SUS55" s="198"/>
      <c r="SUT55" s="198"/>
      <c r="SUU55" s="198"/>
      <c r="SUV55" s="198"/>
      <c r="SUW55" s="198"/>
      <c r="SUX55" s="198"/>
      <c r="SUY55" s="198"/>
      <c r="SUZ55" s="198"/>
      <c r="SVA55" s="198"/>
      <c r="SVB55" s="198"/>
      <c r="SVC55" s="198"/>
      <c r="SVD55" s="198"/>
      <c r="SVE55" s="198"/>
      <c r="SVF55" s="198"/>
      <c r="SVG55" s="198"/>
      <c r="SVH55" s="198"/>
      <c r="SVI55" s="198"/>
      <c r="SVJ55" s="198"/>
      <c r="SVK55" s="198"/>
      <c r="SVL55" s="198"/>
      <c r="SVM55" s="198"/>
      <c r="SVN55" s="198"/>
      <c r="SVO55" s="198"/>
      <c r="SVP55" s="198"/>
      <c r="SVQ55" s="198"/>
      <c r="SVR55" s="198"/>
      <c r="SVS55" s="198"/>
      <c r="SVT55" s="198"/>
      <c r="SVU55" s="198"/>
      <c r="SVV55" s="198"/>
      <c r="SVW55" s="198"/>
      <c r="SVX55" s="198"/>
      <c r="SVY55" s="198"/>
      <c r="SVZ55" s="198"/>
      <c r="SWA55" s="198"/>
      <c r="SWB55" s="198"/>
      <c r="SWC55" s="198"/>
      <c r="SWD55" s="198"/>
      <c r="SWE55" s="198"/>
      <c r="SWF55" s="198"/>
      <c r="SWG55" s="198"/>
      <c r="SWH55" s="198"/>
      <c r="SWI55" s="198"/>
      <c r="SWJ55" s="198"/>
      <c r="SWK55" s="198"/>
      <c r="SWL55" s="198"/>
      <c r="SWM55" s="198"/>
      <c r="SWN55" s="198"/>
      <c r="SWO55" s="198"/>
      <c r="SWP55" s="198"/>
      <c r="SWQ55" s="198"/>
      <c r="SWR55" s="198"/>
      <c r="SWS55" s="198"/>
      <c r="SWT55" s="198"/>
      <c r="SWU55" s="198"/>
      <c r="SWV55" s="198"/>
      <c r="SWW55" s="198"/>
      <c r="SWX55" s="198"/>
      <c r="SWY55" s="198"/>
      <c r="SWZ55" s="198"/>
      <c r="SXA55" s="198"/>
      <c r="SXB55" s="198"/>
      <c r="SXC55" s="198"/>
      <c r="SXD55" s="198"/>
      <c r="SXE55" s="198"/>
      <c r="SXF55" s="198"/>
      <c r="SXG55" s="198"/>
      <c r="SXH55" s="198"/>
      <c r="SXI55" s="198"/>
      <c r="SXJ55" s="198"/>
      <c r="SXK55" s="198"/>
      <c r="SXL55" s="198"/>
      <c r="SXM55" s="198"/>
      <c r="SXN55" s="198"/>
      <c r="SXO55" s="198"/>
      <c r="SXP55" s="198"/>
      <c r="SXQ55" s="198"/>
      <c r="SXR55" s="198"/>
      <c r="SXS55" s="198"/>
      <c r="SXT55" s="198"/>
      <c r="SXU55" s="198"/>
      <c r="SXV55" s="198"/>
      <c r="SXW55" s="198"/>
      <c r="SXX55" s="198"/>
      <c r="SXY55" s="198"/>
      <c r="SXZ55" s="198"/>
      <c r="SYA55" s="198"/>
      <c r="SYB55" s="198"/>
      <c r="SYC55" s="198"/>
      <c r="SYD55" s="198"/>
      <c r="SYE55" s="198"/>
      <c r="SYF55" s="198"/>
      <c r="SYG55" s="198"/>
      <c r="SYH55" s="198"/>
      <c r="SYI55" s="198"/>
      <c r="SYJ55" s="198"/>
      <c r="SYK55" s="198"/>
      <c r="SYL55" s="198"/>
      <c r="SYM55" s="198"/>
      <c r="SYN55" s="198"/>
      <c r="SYO55" s="198"/>
      <c r="SYP55" s="198"/>
      <c r="SYQ55" s="198"/>
      <c r="SYR55" s="198"/>
      <c r="SYS55" s="198"/>
      <c r="SYT55" s="198"/>
      <c r="SYU55" s="198"/>
      <c r="SYV55" s="198"/>
      <c r="SYW55" s="198"/>
      <c r="SYX55" s="198"/>
      <c r="SYY55" s="198"/>
      <c r="SYZ55" s="198"/>
      <c r="SZA55" s="198"/>
      <c r="SZB55" s="198"/>
      <c r="SZC55" s="198"/>
      <c r="SZD55" s="198"/>
      <c r="SZE55" s="198"/>
      <c r="SZF55" s="198"/>
      <c r="SZG55" s="198"/>
      <c r="SZH55" s="198"/>
      <c r="SZI55" s="198"/>
      <c r="SZJ55" s="198"/>
      <c r="SZK55" s="198"/>
      <c r="SZL55" s="198"/>
      <c r="SZM55" s="198"/>
      <c r="SZN55" s="198"/>
      <c r="SZO55" s="198"/>
      <c r="SZP55" s="198"/>
      <c r="SZQ55" s="198"/>
      <c r="SZR55" s="198"/>
      <c r="SZS55" s="198"/>
      <c r="SZT55" s="198"/>
      <c r="SZU55" s="198"/>
      <c r="SZV55" s="198"/>
      <c r="SZW55" s="198"/>
      <c r="SZX55" s="198"/>
      <c r="SZY55" s="198"/>
      <c r="SZZ55" s="198"/>
      <c r="TAA55" s="198"/>
      <c r="TAB55" s="198"/>
      <c r="TAC55" s="198"/>
      <c r="TAD55" s="198"/>
      <c r="TAE55" s="198"/>
      <c r="TAF55" s="198"/>
      <c r="TAG55" s="198"/>
      <c r="TAH55" s="198"/>
      <c r="TAI55" s="198"/>
      <c r="TAJ55" s="198"/>
      <c r="TAK55" s="198"/>
      <c r="TAL55" s="198"/>
      <c r="TAM55" s="198"/>
      <c r="TAN55" s="198"/>
      <c r="TAO55" s="198"/>
      <c r="TAP55" s="198"/>
      <c r="TAQ55" s="198"/>
      <c r="TAR55" s="198"/>
      <c r="TAS55" s="198"/>
      <c r="TAT55" s="198"/>
      <c r="TAU55" s="198"/>
      <c r="TAV55" s="198"/>
      <c r="TAW55" s="198"/>
      <c r="TAX55" s="198"/>
      <c r="TAY55" s="198"/>
      <c r="TAZ55" s="198"/>
      <c r="TBA55" s="198"/>
      <c r="TBB55" s="198"/>
      <c r="TBC55" s="198"/>
      <c r="TBD55" s="198"/>
      <c r="TBE55" s="198"/>
      <c r="TBF55" s="198"/>
      <c r="TBG55" s="198"/>
      <c r="TBH55" s="198"/>
      <c r="TBI55" s="198"/>
      <c r="TBJ55" s="198"/>
      <c r="TBK55" s="198"/>
      <c r="TBL55" s="198"/>
      <c r="TBM55" s="198"/>
      <c r="TBN55" s="198"/>
      <c r="TBO55" s="198"/>
      <c r="TBP55" s="198"/>
      <c r="TBQ55" s="198"/>
      <c r="TBR55" s="198"/>
      <c r="TBS55" s="198"/>
      <c r="TBT55" s="198"/>
      <c r="TBU55" s="198"/>
      <c r="TBV55" s="198"/>
      <c r="TBW55" s="198"/>
      <c r="TBX55" s="198"/>
      <c r="TBY55" s="198"/>
      <c r="TBZ55" s="198"/>
      <c r="TCA55" s="198"/>
      <c r="TCB55" s="198"/>
      <c r="TCC55" s="198"/>
      <c r="TCD55" s="198"/>
      <c r="TCE55" s="198"/>
      <c r="TCF55" s="198"/>
      <c r="TCG55" s="198"/>
      <c r="TCH55" s="198"/>
      <c r="TCI55" s="198"/>
      <c r="TCJ55" s="198"/>
      <c r="TCK55" s="198"/>
      <c r="TCL55" s="198"/>
      <c r="TCM55" s="198"/>
      <c r="TCN55" s="198"/>
      <c r="TCO55" s="198"/>
      <c r="TCP55" s="198"/>
      <c r="TCQ55" s="198"/>
      <c r="TCR55" s="198"/>
      <c r="TCS55" s="198"/>
      <c r="TCT55" s="198"/>
      <c r="TCU55" s="198"/>
      <c r="TCV55" s="198"/>
      <c r="TCW55" s="198"/>
      <c r="TCX55" s="198"/>
      <c r="TCY55" s="198"/>
      <c r="TCZ55" s="198"/>
      <c r="TDA55" s="198"/>
      <c r="TDB55" s="198"/>
      <c r="TDC55" s="198"/>
      <c r="TDD55" s="198"/>
      <c r="TDE55" s="198"/>
      <c r="TDF55" s="198"/>
      <c r="TDG55" s="198"/>
      <c r="TDH55" s="198"/>
      <c r="TDI55" s="198"/>
      <c r="TDJ55" s="198"/>
      <c r="TDK55" s="198"/>
      <c r="TDL55" s="198"/>
      <c r="TDM55" s="198"/>
      <c r="TDN55" s="198"/>
      <c r="TDO55" s="198"/>
      <c r="TDP55" s="198"/>
      <c r="TDQ55" s="198"/>
      <c r="TDR55" s="198"/>
      <c r="TDS55" s="198"/>
      <c r="TDT55" s="198"/>
      <c r="TDU55" s="198"/>
      <c r="TDV55" s="198"/>
      <c r="TDW55" s="198"/>
      <c r="TDX55" s="198"/>
      <c r="TDY55" s="198"/>
      <c r="TDZ55" s="198"/>
      <c r="TEA55" s="198"/>
      <c r="TEB55" s="198"/>
      <c r="TEC55" s="198"/>
      <c r="TED55" s="198"/>
      <c r="TEE55" s="198"/>
      <c r="TEF55" s="198"/>
      <c r="TEG55" s="198"/>
      <c r="TEH55" s="198"/>
      <c r="TEI55" s="198"/>
      <c r="TEJ55" s="198"/>
      <c r="TEK55" s="198"/>
      <c r="TEL55" s="198"/>
      <c r="TEM55" s="198"/>
      <c r="TEN55" s="198"/>
      <c r="TEO55" s="198"/>
      <c r="TEP55" s="198"/>
      <c r="TEQ55" s="198"/>
      <c r="TER55" s="198"/>
      <c r="TES55" s="198"/>
      <c r="TET55" s="198"/>
      <c r="TEU55" s="198"/>
      <c r="TEV55" s="198"/>
      <c r="TEW55" s="198"/>
      <c r="TEX55" s="198"/>
      <c r="TEY55" s="198"/>
      <c r="TEZ55" s="198"/>
      <c r="TFA55" s="198"/>
      <c r="TFB55" s="198"/>
      <c r="TFC55" s="198"/>
      <c r="TFD55" s="198"/>
      <c r="TFE55" s="198"/>
      <c r="TFF55" s="198"/>
      <c r="TFG55" s="198"/>
      <c r="TFH55" s="198"/>
      <c r="TFI55" s="198"/>
      <c r="TFJ55" s="198"/>
      <c r="TFK55" s="198"/>
      <c r="TFL55" s="198"/>
      <c r="TFM55" s="198"/>
      <c r="TFN55" s="198"/>
      <c r="TFO55" s="198"/>
      <c r="TFP55" s="198"/>
      <c r="TFQ55" s="198"/>
      <c r="TFR55" s="198"/>
      <c r="TFS55" s="198"/>
      <c r="TFT55" s="198"/>
      <c r="TFU55" s="198"/>
      <c r="TFV55" s="198"/>
      <c r="TFW55" s="198"/>
      <c r="TFX55" s="198"/>
      <c r="TFY55" s="198"/>
      <c r="TFZ55" s="198"/>
      <c r="TGA55" s="198"/>
      <c r="TGB55" s="198"/>
      <c r="TGC55" s="198"/>
      <c r="TGD55" s="198"/>
      <c r="TGE55" s="198"/>
      <c r="TGF55" s="198"/>
      <c r="TGG55" s="198"/>
      <c r="TGH55" s="198"/>
      <c r="TGI55" s="198"/>
      <c r="TGJ55" s="198"/>
      <c r="TGK55" s="198"/>
      <c r="TGL55" s="198"/>
      <c r="TGM55" s="198"/>
      <c r="TGN55" s="198"/>
      <c r="TGO55" s="198"/>
      <c r="TGP55" s="198"/>
      <c r="TGQ55" s="198"/>
      <c r="TGR55" s="198"/>
      <c r="TGS55" s="198"/>
      <c r="TGT55" s="198"/>
      <c r="TGU55" s="198"/>
      <c r="TGV55" s="198"/>
      <c r="TGW55" s="198"/>
      <c r="TGX55" s="198"/>
      <c r="TGY55" s="198"/>
      <c r="TGZ55" s="198"/>
      <c r="THA55" s="198"/>
      <c r="THB55" s="198"/>
      <c r="THC55" s="198"/>
      <c r="THD55" s="198"/>
      <c r="THE55" s="198"/>
      <c r="THF55" s="198"/>
      <c r="THG55" s="198"/>
      <c r="THH55" s="198"/>
      <c r="THI55" s="198"/>
      <c r="THJ55" s="198"/>
      <c r="THK55" s="198"/>
      <c r="THL55" s="198"/>
      <c r="THM55" s="198"/>
      <c r="THN55" s="198"/>
      <c r="THO55" s="198"/>
      <c r="THP55" s="198"/>
      <c r="THQ55" s="198"/>
      <c r="THR55" s="198"/>
      <c r="THS55" s="198"/>
      <c r="THT55" s="198"/>
      <c r="THU55" s="198"/>
      <c r="THV55" s="198"/>
      <c r="THW55" s="198"/>
      <c r="THX55" s="198"/>
      <c r="THY55" s="198"/>
      <c r="THZ55" s="198"/>
      <c r="TIA55" s="198"/>
      <c r="TIB55" s="198"/>
      <c r="TIC55" s="198"/>
      <c r="TID55" s="198"/>
      <c r="TIE55" s="198"/>
      <c r="TIF55" s="198"/>
      <c r="TIG55" s="198"/>
      <c r="TIH55" s="198"/>
      <c r="TII55" s="198"/>
      <c r="TIJ55" s="198"/>
      <c r="TIK55" s="198"/>
      <c r="TIL55" s="198"/>
      <c r="TIM55" s="198"/>
      <c r="TIN55" s="198"/>
      <c r="TIO55" s="198"/>
      <c r="TIP55" s="198"/>
      <c r="TIQ55" s="198"/>
      <c r="TIR55" s="198"/>
      <c r="TIS55" s="198"/>
      <c r="TIT55" s="198"/>
      <c r="TIU55" s="198"/>
      <c r="TIV55" s="198"/>
      <c r="TIW55" s="198"/>
      <c r="TIX55" s="198"/>
      <c r="TIY55" s="198"/>
      <c r="TIZ55" s="198"/>
      <c r="TJA55" s="198"/>
      <c r="TJB55" s="198"/>
      <c r="TJC55" s="198"/>
      <c r="TJD55" s="198"/>
      <c r="TJE55" s="198"/>
      <c r="TJF55" s="198"/>
      <c r="TJG55" s="198"/>
      <c r="TJH55" s="198"/>
      <c r="TJI55" s="198"/>
      <c r="TJJ55" s="198"/>
      <c r="TJK55" s="198"/>
      <c r="TJL55" s="198"/>
      <c r="TJM55" s="198"/>
      <c r="TJN55" s="198"/>
      <c r="TJO55" s="198"/>
      <c r="TJP55" s="198"/>
      <c r="TJQ55" s="198"/>
      <c r="TJR55" s="198"/>
      <c r="TJS55" s="198"/>
      <c r="TJT55" s="198"/>
      <c r="TJU55" s="198"/>
      <c r="TJV55" s="198"/>
      <c r="TJW55" s="198"/>
      <c r="TJX55" s="198"/>
      <c r="TJY55" s="198"/>
      <c r="TJZ55" s="198"/>
      <c r="TKA55" s="198"/>
      <c r="TKB55" s="198"/>
      <c r="TKC55" s="198"/>
      <c r="TKD55" s="198"/>
      <c r="TKE55" s="198"/>
      <c r="TKF55" s="198"/>
      <c r="TKG55" s="198"/>
      <c r="TKH55" s="198"/>
      <c r="TKI55" s="198"/>
      <c r="TKJ55" s="198"/>
      <c r="TKK55" s="198"/>
      <c r="TKL55" s="198"/>
      <c r="TKM55" s="198"/>
      <c r="TKN55" s="198"/>
      <c r="TKO55" s="198"/>
      <c r="TKP55" s="198"/>
      <c r="TKQ55" s="198"/>
      <c r="TKR55" s="198"/>
      <c r="TKS55" s="198"/>
      <c r="TKT55" s="198"/>
      <c r="TKU55" s="198"/>
      <c r="TKV55" s="198"/>
      <c r="TKW55" s="198"/>
      <c r="TKX55" s="198"/>
      <c r="TKY55" s="198"/>
      <c r="TKZ55" s="198"/>
      <c r="TLA55" s="198"/>
      <c r="TLB55" s="198"/>
      <c r="TLC55" s="198"/>
      <c r="TLD55" s="198"/>
      <c r="TLE55" s="198"/>
      <c r="TLF55" s="198"/>
      <c r="TLG55" s="198"/>
      <c r="TLH55" s="198"/>
      <c r="TLI55" s="198"/>
      <c r="TLJ55" s="198"/>
      <c r="TLK55" s="198"/>
      <c r="TLL55" s="198"/>
      <c r="TLM55" s="198"/>
      <c r="TLN55" s="198"/>
      <c r="TLO55" s="198"/>
      <c r="TLP55" s="198"/>
      <c r="TLQ55" s="198"/>
      <c r="TLR55" s="198"/>
      <c r="TLS55" s="198"/>
      <c r="TLT55" s="198"/>
      <c r="TLU55" s="198"/>
      <c r="TLV55" s="198"/>
      <c r="TLW55" s="198"/>
      <c r="TLX55" s="198"/>
      <c r="TLY55" s="198"/>
      <c r="TLZ55" s="198"/>
      <c r="TMA55" s="198"/>
      <c r="TMB55" s="198"/>
      <c r="TMC55" s="198"/>
      <c r="TMD55" s="198"/>
      <c r="TME55" s="198"/>
      <c r="TMF55" s="198"/>
      <c r="TMG55" s="198"/>
      <c r="TMH55" s="198"/>
      <c r="TMI55" s="198"/>
      <c r="TMJ55" s="198"/>
      <c r="TMK55" s="198"/>
      <c r="TML55" s="198"/>
      <c r="TMM55" s="198"/>
      <c r="TMN55" s="198"/>
      <c r="TMO55" s="198"/>
      <c r="TMP55" s="198"/>
      <c r="TMQ55" s="198"/>
      <c r="TMR55" s="198"/>
      <c r="TMS55" s="198"/>
      <c r="TMT55" s="198"/>
      <c r="TMU55" s="198"/>
      <c r="TMV55" s="198"/>
      <c r="TMW55" s="198"/>
      <c r="TMX55" s="198"/>
      <c r="TMY55" s="198"/>
      <c r="TMZ55" s="198"/>
      <c r="TNA55" s="198"/>
      <c r="TNB55" s="198"/>
      <c r="TNC55" s="198"/>
      <c r="TND55" s="198"/>
      <c r="TNE55" s="198"/>
      <c r="TNF55" s="198"/>
      <c r="TNG55" s="198"/>
      <c r="TNH55" s="198"/>
      <c r="TNI55" s="198"/>
      <c r="TNJ55" s="198"/>
      <c r="TNK55" s="198"/>
      <c r="TNL55" s="198"/>
      <c r="TNM55" s="198"/>
      <c r="TNN55" s="198"/>
      <c r="TNO55" s="198"/>
      <c r="TNP55" s="198"/>
      <c r="TNQ55" s="198"/>
      <c r="TNR55" s="198"/>
      <c r="TNS55" s="198"/>
      <c r="TNT55" s="198"/>
      <c r="TNU55" s="198"/>
      <c r="TNV55" s="198"/>
      <c r="TNW55" s="198"/>
      <c r="TNX55" s="198"/>
      <c r="TNY55" s="198"/>
      <c r="TNZ55" s="198"/>
      <c r="TOA55" s="198"/>
      <c r="TOB55" s="198"/>
      <c r="TOC55" s="198"/>
      <c r="TOD55" s="198"/>
      <c r="TOE55" s="198"/>
      <c r="TOF55" s="198"/>
      <c r="TOG55" s="198"/>
      <c r="TOH55" s="198"/>
      <c r="TOI55" s="198"/>
      <c r="TOJ55" s="198"/>
      <c r="TOK55" s="198"/>
      <c r="TOL55" s="198"/>
      <c r="TOM55" s="198"/>
      <c r="TON55" s="198"/>
      <c r="TOO55" s="198"/>
      <c r="TOP55" s="198"/>
      <c r="TOQ55" s="198"/>
      <c r="TOR55" s="198"/>
      <c r="TOS55" s="198"/>
      <c r="TOT55" s="198"/>
      <c r="TOU55" s="198"/>
      <c r="TOV55" s="198"/>
      <c r="TOW55" s="198"/>
      <c r="TOX55" s="198"/>
      <c r="TOY55" s="198"/>
      <c r="TOZ55" s="198"/>
      <c r="TPA55" s="198"/>
      <c r="TPB55" s="198"/>
      <c r="TPC55" s="198"/>
      <c r="TPD55" s="198"/>
      <c r="TPE55" s="198"/>
      <c r="TPF55" s="198"/>
      <c r="TPG55" s="198"/>
      <c r="TPH55" s="198"/>
      <c r="TPI55" s="198"/>
      <c r="TPJ55" s="198"/>
      <c r="TPK55" s="198"/>
      <c r="TPL55" s="198"/>
      <c r="TPM55" s="198"/>
      <c r="TPN55" s="198"/>
      <c r="TPO55" s="198"/>
      <c r="TPP55" s="198"/>
      <c r="TPQ55" s="198"/>
      <c r="TPR55" s="198"/>
      <c r="TPS55" s="198"/>
      <c r="TPT55" s="198"/>
      <c r="TPU55" s="198"/>
      <c r="TPV55" s="198"/>
      <c r="TPW55" s="198"/>
      <c r="TPX55" s="198"/>
      <c r="TPY55" s="198"/>
      <c r="TPZ55" s="198"/>
      <c r="TQA55" s="198"/>
      <c r="TQB55" s="198"/>
      <c r="TQC55" s="198"/>
      <c r="TQD55" s="198"/>
      <c r="TQE55" s="198"/>
      <c r="TQF55" s="198"/>
      <c r="TQG55" s="198"/>
      <c r="TQH55" s="198"/>
      <c r="TQI55" s="198"/>
      <c r="TQJ55" s="198"/>
      <c r="TQK55" s="198"/>
      <c r="TQL55" s="198"/>
      <c r="TQM55" s="198"/>
      <c r="TQN55" s="198"/>
      <c r="TQO55" s="198"/>
      <c r="TQP55" s="198"/>
      <c r="TQQ55" s="198"/>
      <c r="TQR55" s="198"/>
      <c r="TQS55" s="198"/>
      <c r="TQT55" s="198"/>
      <c r="TQU55" s="198"/>
      <c r="TQV55" s="198"/>
      <c r="TQW55" s="198"/>
      <c r="TQX55" s="198"/>
      <c r="TQY55" s="198"/>
      <c r="TQZ55" s="198"/>
      <c r="TRA55" s="198"/>
      <c r="TRB55" s="198"/>
      <c r="TRC55" s="198"/>
      <c r="TRD55" s="198"/>
      <c r="TRE55" s="198"/>
      <c r="TRF55" s="198"/>
      <c r="TRG55" s="198"/>
      <c r="TRH55" s="198"/>
      <c r="TRI55" s="198"/>
      <c r="TRJ55" s="198"/>
      <c r="TRK55" s="198"/>
      <c r="TRL55" s="198"/>
      <c r="TRM55" s="198"/>
      <c r="TRN55" s="198"/>
      <c r="TRO55" s="198"/>
      <c r="TRP55" s="198"/>
      <c r="TRQ55" s="198"/>
      <c r="TRR55" s="198"/>
      <c r="TRS55" s="198"/>
      <c r="TRT55" s="198"/>
      <c r="TRU55" s="198"/>
      <c r="TRV55" s="198"/>
      <c r="TRW55" s="198"/>
      <c r="TRX55" s="198"/>
      <c r="TRY55" s="198"/>
      <c r="TRZ55" s="198"/>
      <c r="TSA55" s="198"/>
      <c r="TSB55" s="198"/>
      <c r="TSC55" s="198"/>
      <c r="TSD55" s="198"/>
      <c r="TSE55" s="198"/>
      <c r="TSF55" s="198"/>
      <c r="TSG55" s="198"/>
      <c r="TSH55" s="198"/>
      <c r="TSI55" s="198"/>
      <c r="TSJ55" s="198"/>
      <c r="TSK55" s="198"/>
      <c r="TSL55" s="198"/>
      <c r="TSM55" s="198"/>
      <c r="TSN55" s="198"/>
      <c r="TSO55" s="198"/>
      <c r="TSP55" s="198"/>
      <c r="TSQ55" s="198"/>
      <c r="TSR55" s="198"/>
      <c r="TSS55" s="198"/>
      <c r="TST55" s="198"/>
      <c r="TSU55" s="198"/>
      <c r="TSV55" s="198"/>
      <c r="TSW55" s="198"/>
      <c r="TSX55" s="198"/>
      <c r="TSY55" s="198"/>
      <c r="TSZ55" s="198"/>
      <c r="TTA55" s="198"/>
      <c r="TTB55" s="198"/>
      <c r="TTC55" s="198"/>
      <c r="TTD55" s="198"/>
      <c r="TTE55" s="198"/>
      <c r="TTF55" s="198"/>
      <c r="TTG55" s="198"/>
      <c r="TTH55" s="198"/>
      <c r="TTI55" s="198"/>
      <c r="TTJ55" s="198"/>
      <c r="TTK55" s="198"/>
      <c r="TTL55" s="198"/>
      <c r="TTM55" s="198"/>
      <c r="TTN55" s="198"/>
      <c r="TTO55" s="198"/>
      <c r="TTP55" s="198"/>
      <c r="TTQ55" s="198"/>
      <c r="TTR55" s="198"/>
      <c r="TTS55" s="198"/>
      <c r="TTT55" s="198"/>
      <c r="TTU55" s="198"/>
      <c r="TTV55" s="198"/>
      <c r="TTW55" s="198"/>
      <c r="TTX55" s="198"/>
      <c r="TTY55" s="198"/>
      <c r="TTZ55" s="198"/>
      <c r="TUA55" s="198"/>
      <c r="TUB55" s="198"/>
      <c r="TUC55" s="198"/>
      <c r="TUD55" s="198"/>
      <c r="TUE55" s="198"/>
      <c r="TUF55" s="198"/>
      <c r="TUG55" s="198"/>
      <c r="TUH55" s="198"/>
      <c r="TUI55" s="198"/>
      <c r="TUJ55" s="198"/>
      <c r="TUK55" s="198"/>
      <c r="TUL55" s="198"/>
      <c r="TUM55" s="198"/>
      <c r="TUN55" s="198"/>
      <c r="TUO55" s="198"/>
      <c r="TUP55" s="198"/>
      <c r="TUQ55" s="198"/>
      <c r="TUR55" s="198"/>
      <c r="TUS55" s="198"/>
      <c r="TUT55" s="198"/>
      <c r="TUU55" s="198"/>
      <c r="TUV55" s="198"/>
      <c r="TUW55" s="198"/>
      <c r="TUX55" s="198"/>
      <c r="TUY55" s="198"/>
      <c r="TUZ55" s="198"/>
      <c r="TVA55" s="198"/>
      <c r="TVB55" s="198"/>
      <c r="TVC55" s="198"/>
      <c r="TVD55" s="198"/>
      <c r="TVE55" s="198"/>
      <c r="TVF55" s="198"/>
      <c r="TVG55" s="198"/>
      <c r="TVH55" s="198"/>
      <c r="TVI55" s="198"/>
      <c r="TVJ55" s="198"/>
      <c r="TVK55" s="198"/>
      <c r="TVL55" s="198"/>
      <c r="TVM55" s="198"/>
      <c r="TVN55" s="198"/>
      <c r="TVO55" s="198"/>
      <c r="TVP55" s="198"/>
      <c r="TVQ55" s="198"/>
      <c r="TVR55" s="198"/>
      <c r="TVS55" s="198"/>
      <c r="TVT55" s="198"/>
      <c r="TVU55" s="198"/>
      <c r="TVV55" s="198"/>
      <c r="TVW55" s="198"/>
      <c r="TVX55" s="198"/>
      <c r="TVY55" s="198"/>
      <c r="TVZ55" s="198"/>
      <c r="TWA55" s="198"/>
      <c r="TWB55" s="198"/>
      <c r="TWC55" s="198"/>
      <c r="TWD55" s="198"/>
      <c r="TWE55" s="198"/>
      <c r="TWF55" s="198"/>
      <c r="TWG55" s="198"/>
      <c r="TWH55" s="198"/>
      <c r="TWI55" s="198"/>
      <c r="TWJ55" s="198"/>
      <c r="TWK55" s="198"/>
      <c r="TWL55" s="198"/>
      <c r="TWM55" s="198"/>
      <c r="TWN55" s="198"/>
      <c r="TWO55" s="198"/>
      <c r="TWP55" s="198"/>
      <c r="TWQ55" s="198"/>
      <c r="TWR55" s="198"/>
      <c r="TWS55" s="198"/>
      <c r="TWT55" s="198"/>
      <c r="TWU55" s="198"/>
      <c r="TWV55" s="198"/>
      <c r="TWW55" s="198"/>
      <c r="TWX55" s="198"/>
      <c r="TWY55" s="198"/>
      <c r="TWZ55" s="198"/>
      <c r="TXA55" s="198"/>
      <c r="TXB55" s="198"/>
      <c r="TXC55" s="198"/>
      <c r="TXD55" s="198"/>
      <c r="TXE55" s="198"/>
      <c r="TXF55" s="198"/>
      <c r="TXG55" s="198"/>
      <c r="TXH55" s="198"/>
      <c r="TXI55" s="198"/>
      <c r="TXJ55" s="198"/>
      <c r="TXK55" s="198"/>
      <c r="TXL55" s="198"/>
      <c r="TXM55" s="198"/>
      <c r="TXN55" s="198"/>
      <c r="TXO55" s="198"/>
      <c r="TXP55" s="198"/>
      <c r="TXQ55" s="198"/>
      <c r="TXR55" s="198"/>
      <c r="TXS55" s="198"/>
      <c r="TXT55" s="198"/>
      <c r="TXU55" s="198"/>
      <c r="TXV55" s="198"/>
      <c r="TXW55" s="198"/>
      <c r="TXX55" s="198"/>
      <c r="TXY55" s="198"/>
      <c r="TXZ55" s="198"/>
      <c r="TYA55" s="198"/>
      <c r="TYB55" s="198"/>
      <c r="TYC55" s="198"/>
      <c r="TYD55" s="198"/>
      <c r="TYE55" s="198"/>
      <c r="TYF55" s="198"/>
      <c r="TYG55" s="198"/>
      <c r="TYH55" s="198"/>
      <c r="TYI55" s="198"/>
      <c r="TYJ55" s="198"/>
      <c r="TYK55" s="198"/>
      <c r="TYL55" s="198"/>
      <c r="TYM55" s="198"/>
      <c r="TYN55" s="198"/>
      <c r="TYO55" s="198"/>
      <c r="TYP55" s="198"/>
      <c r="TYQ55" s="198"/>
      <c r="TYR55" s="198"/>
      <c r="TYS55" s="198"/>
      <c r="TYT55" s="198"/>
      <c r="TYU55" s="198"/>
      <c r="TYV55" s="198"/>
      <c r="TYW55" s="198"/>
      <c r="TYX55" s="198"/>
      <c r="TYY55" s="198"/>
      <c r="TYZ55" s="198"/>
      <c r="TZA55" s="198"/>
      <c r="TZB55" s="198"/>
      <c r="TZC55" s="198"/>
      <c r="TZD55" s="198"/>
      <c r="TZE55" s="198"/>
      <c r="TZF55" s="198"/>
      <c r="TZG55" s="198"/>
      <c r="TZH55" s="198"/>
      <c r="TZI55" s="198"/>
      <c r="TZJ55" s="198"/>
      <c r="TZK55" s="198"/>
      <c r="TZL55" s="198"/>
      <c r="TZM55" s="198"/>
      <c r="TZN55" s="198"/>
      <c r="TZO55" s="198"/>
      <c r="TZP55" s="198"/>
      <c r="TZQ55" s="198"/>
      <c r="TZR55" s="198"/>
      <c r="TZS55" s="198"/>
      <c r="TZT55" s="198"/>
      <c r="TZU55" s="198"/>
      <c r="TZV55" s="198"/>
      <c r="TZW55" s="198"/>
      <c r="TZX55" s="198"/>
      <c r="TZY55" s="198"/>
      <c r="TZZ55" s="198"/>
      <c r="UAA55" s="198"/>
      <c r="UAB55" s="198"/>
      <c r="UAC55" s="198"/>
      <c r="UAD55" s="198"/>
      <c r="UAE55" s="198"/>
      <c r="UAF55" s="198"/>
      <c r="UAG55" s="198"/>
      <c r="UAH55" s="198"/>
      <c r="UAI55" s="198"/>
      <c r="UAJ55" s="198"/>
      <c r="UAK55" s="198"/>
      <c r="UAL55" s="198"/>
      <c r="UAM55" s="198"/>
      <c r="UAN55" s="198"/>
      <c r="UAO55" s="198"/>
      <c r="UAP55" s="198"/>
      <c r="UAQ55" s="198"/>
      <c r="UAR55" s="198"/>
      <c r="UAS55" s="198"/>
      <c r="UAT55" s="198"/>
      <c r="UAU55" s="198"/>
      <c r="UAV55" s="198"/>
      <c r="UAW55" s="198"/>
      <c r="UAX55" s="198"/>
      <c r="UAY55" s="198"/>
      <c r="UAZ55" s="198"/>
      <c r="UBA55" s="198"/>
      <c r="UBB55" s="198"/>
      <c r="UBC55" s="198"/>
      <c r="UBD55" s="198"/>
      <c r="UBE55" s="198"/>
      <c r="UBF55" s="198"/>
      <c r="UBG55" s="198"/>
      <c r="UBH55" s="198"/>
      <c r="UBI55" s="198"/>
      <c r="UBJ55" s="198"/>
      <c r="UBK55" s="198"/>
      <c r="UBL55" s="198"/>
      <c r="UBM55" s="198"/>
      <c r="UBN55" s="198"/>
      <c r="UBO55" s="198"/>
      <c r="UBP55" s="198"/>
      <c r="UBQ55" s="198"/>
      <c r="UBR55" s="198"/>
      <c r="UBS55" s="198"/>
      <c r="UBT55" s="198"/>
      <c r="UBU55" s="198"/>
      <c r="UBV55" s="198"/>
      <c r="UBW55" s="198"/>
      <c r="UBX55" s="198"/>
      <c r="UBY55" s="198"/>
      <c r="UBZ55" s="198"/>
      <c r="UCA55" s="198"/>
      <c r="UCB55" s="198"/>
      <c r="UCC55" s="198"/>
      <c r="UCD55" s="198"/>
      <c r="UCE55" s="198"/>
      <c r="UCF55" s="198"/>
      <c r="UCG55" s="198"/>
      <c r="UCH55" s="198"/>
      <c r="UCI55" s="198"/>
      <c r="UCJ55" s="198"/>
      <c r="UCK55" s="198"/>
      <c r="UCL55" s="198"/>
      <c r="UCM55" s="198"/>
      <c r="UCN55" s="198"/>
      <c r="UCO55" s="198"/>
      <c r="UCP55" s="198"/>
      <c r="UCQ55" s="198"/>
      <c r="UCR55" s="198"/>
      <c r="UCS55" s="198"/>
      <c r="UCT55" s="198"/>
      <c r="UCU55" s="198"/>
      <c r="UCV55" s="198"/>
      <c r="UCW55" s="198"/>
      <c r="UCX55" s="198"/>
      <c r="UCY55" s="198"/>
      <c r="UCZ55" s="198"/>
      <c r="UDA55" s="198"/>
      <c r="UDB55" s="198"/>
      <c r="UDC55" s="198"/>
      <c r="UDD55" s="198"/>
      <c r="UDE55" s="198"/>
      <c r="UDF55" s="198"/>
      <c r="UDG55" s="198"/>
      <c r="UDH55" s="198"/>
      <c r="UDI55" s="198"/>
      <c r="UDJ55" s="198"/>
      <c r="UDK55" s="198"/>
      <c r="UDL55" s="198"/>
      <c r="UDM55" s="198"/>
      <c r="UDN55" s="198"/>
      <c r="UDO55" s="198"/>
      <c r="UDP55" s="198"/>
      <c r="UDQ55" s="198"/>
      <c r="UDR55" s="198"/>
      <c r="UDS55" s="198"/>
      <c r="UDT55" s="198"/>
      <c r="UDU55" s="198"/>
      <c r="UDV55" s="198"/>
      <c r="UDW55" s="198"/>
      <c r="UDX55" s="198"/>
      <c r="UDY55" s="198"/>
      <c r="UDZ55" s="198"/>
      <c r="UEA55" s="198"/>
      <c r="UEB55" s="198"/>
      <c r="UEC55" s="198"/>
      <c r="UED55" s="198"/>
      <c r="UEE55" s="198"/>
      <c r="UEF55" s="198"/>
      <c r="UEG55" s="198"/>
      <c r="UEH55" s="198"/>
      <c r="UEI55" s="198"/>
      <c r="UEJ55" s="198"/>
      <c r="UEK55" s="198"/>
      <c r="UEL55" s="198"/>
      <c r="UEM55" s="198"/>
      <c r="UEN55" s="198"/>
      <c r="UEO55" s="198"/>
      <c r="UEP55" s="198"/>
      <c r="UEQ55" s="198"/>
      <c r="UER55" s="198"/>
      <c r="UES55" s="198"/>
      <c r="UET55" s="198"/>
      <c r="UEU55" s="198"/>
      <c r="UEV55" s="198"/>
      <c r="UEW55" s="198"/>
      <c r="UEX55" s="198"/>
      <c r="UEY55" s="198"/>
      <c r="UEZ55" s="198"/>
      <c r="UFA55" s="198"/>
      <c r="UFB55" s="198"/>
      <c r="UFC55" s="198"/>
      <c r="UFD55" s="198"/>
      <c r="UFE55" s="198"/>
      <c r="UFF55" s="198"/>
      <c r="UFG55" s="198"/>
      <c r="UFH55" s="198"/>
      <c r="UFI55" s="198"/>
      <c r="UFJ55" s="198"/>
      <c r="UFK55" s="198"/>
      <c r="UFL55" s="198"/>
      <c r="UFM55" s="198"/>
      <c r="UFN55" s="198"/>
      <c r="UFO55" s="198"/>
      <c r="UFP55" s="198"/>
      <c r="UFQ55" s="198"/>
      <c r="UFR55" s="198"/>
      <c r="UFS55" s="198"/>
      <c r="UFT55" s="198"/>
      <c r="UFU55" s="198"/>
      <c r="UFV55" s="198"/>
      <c r="UFW55" s="198"/>
      <c r="UFX55" s="198"/>
      <c r="UFY55" s="198"/>
      <c r="UFZ55" s="198"/>
      <c r="UGA55" s="198"/>
      <c r="UGB55" s="198"/>
      <c r="UGC55" s="198"/>
      <c r="UGD55" s="198"/>
      <c r="UGE55" s="198"/>
      <c r="UGF55" s="198"/>
      <c r="UGG55" s="198"/>
      <c r="UGH55" s="198"/>
      <c r="UGI55" s="198"/>
      <c r="UGJ55" s="198"/>
      <c r="UGK55" s="198"/>
      <c r="UGL55" s="198"/>
      <c r="UGM55" s="198"/>
      <c r="UGN55" s="198"/>
      <c r="UGO55" s="198"/>
      <c r="UGP55" s="198"/>
      <c r="UGQ55" s="198"/>
      <c r="UGR55" s="198"/>
      <c r="UGS55" s="198"/>
      <c r="UGT55" s="198"/>
      <c r="UGU55" s="198"/>
      <c r="UGV55" s="198"/>
      <c r="UGW55" s="198"/>
      <c r="UGX55" s="198"/>
      <c r="UGY55" s="198"/>
      <c r="UGZ55" s="198"/>
      <c r="UHA55" s="198"/>
      <c r="UHB55" s="198"/>
      <c r="UHC55" s="198"/>
      <c r="UHD55" s="198"/>
      <c r="UHE55" s="198"/>
      <c r="UHF55" s="198"/>
      <c r="UHG55" s="198"/>
      <c r="UHH55" s="198"/>
      <c r="UHI55" s="198"/>
      <c r="UHJ55" s="198"/>
      <c r="UHK55" s="198"/>
      <c r="UHL55" s="198"/>
      <c r="UHM55" s="198"/>
      <c r="UHN55" s="198"/>
      <c r="UHO55" s="198"/>
      <c r="UHP55" s="198"/>
      <c r="UHQ55" s="198"/>
      <c r="UHR55" s="198"/>
      <c r="UHS55" s="198"/>
      <c r="UHT55" s="198"/>
      <c r="UHU55" s="198"/>
      <c r="UHV55" s="198"/>
      <c r="UHW55" s="198"/>
      <c r="UHX55" s="198"/>
      <c r="UHY55" s="198"/>
      <c r="UHZ55" s="198"/>
      <c r="UIA55" s="198"/>
      <c r="UIB55" s="198"/>
      <c r="UIC55" s="198"/>
      <c r="UID55" s="198"/>
      <c r="UIE55" s="198"/>
      <c r="UIF55" s="198"/>
      <c r="UIG55" s="198"/>
      <c r="UIH55" s="198"/>
      <c r="UII55" s="198"/>
      <c r="UIJ55" s="198"/>
      <c r="UIK55" s="198"/>
      <c r="UIL55" s="198"/>
      <c r="UIM55" s="198"/>
      <c r="UIN55" s="198"/>
      <c r="UIO55" s="198"/>
      <c r="UIP55" s="198"/>
      <c r="UIQ55" s="198"/>
      <c r="UIR55" s="198"/>
      <c r="UIS55" s="198"/>
      <c r="UIT55" s="198"/>
      <c r="UIU55" s="198"/>
      <c r="UIV55" s="198"/>
      <c r="UIW55" s="198"/>
      <c r="UIX55" s="198"/>
      <c r="UIY55" s="198"/>
      <c r="UIZ55" s="198"/>
      <c r="UJA55" s="198"/>
      <c r="UJB55" s="198"/>
      <c r="UJC55" s="198"/>
      <c r="UJD55" s="198"/>
      <c r="UJE55" s="198"/>
      <c r="UJF55" s="198"/>
      <c r="UJG55" s="198"/>
      <c r="UJH55" s="198"/>
      <c r="UJI55" s="198"/>
      <c r="UJJ55" s="198"/>
      <c r="UJK55" s="198"/>
      <c r="UJL55" s="198"/>
      <c r="UJM55" s="198"/>
      <c r="UJN55" s="198"/>
      <c r="UJO55" s="198"/>
      <c r="UJP55" s="198"/>
      <c r="UJQ55" s="198"/>
      <c r="UJR55" s="198"/>
      <c r="UJS55" s="198"/>
      <c r="UJT55" s="198"/>
      <c r="UJU55" s="198"/>
      <c r="UJV55" s="198"/>
      <c r="UJW55" s="198"/>
      <c r="UJX55" s="198"/>
      <c r="UJY55" s="198"/>
      <c r="UJZ55" s="198"/>
      <c r="UKA55" s="198"/>
      <c r="UKB55" s="198"/>
      <c r="UKC55" s="198"/>
      <c r="UKD55" s="198"/>
      <c r="UKE55" s="198"/>
      <c r="UKF55" s="198"/>
      <c r="UKG55" s="198"/>
      <c r="UKH55" s="198"/>
      <c r="UKI55" s="198"/>
      <c r="UKJ55" s="198"/>
      <c r="UKK55" s="198"/>
      <c r="UKL55" s="198"/>
      <c r="UKM55" s="198"/>
      <c r="UKN55" s="198"/>
      <c r="UKO55" s="198"/>
      <c r="UKP55" s="198"/>
      <c r="UKQ55" s="198"/>
      <c r="UKR55" s="198"/>
      <c r="UKS55" s="198"/>
      <c r="UKT55" s="198"/>
      <c r="UKU55" s="198"/>
      <c r="UKV55" s="198"/>
      <c r="UKW55" s="198"/>
      <c r="UKX55" s="198"/>
      <c r="UKY55" s="198"/>
      <c r="UKZ55" s="198"/>
      <c r="ULA55" s="198"/>
      <c r="ULB55" s="198"/>
      <c r="ULC55" s="198"/>
      <c r="ULD55" s="198"/>
      <c r="ULE55" s="198"/>
      <c r="ULF55" s="198"/>
      <c r="ULG55" s="198"/>
      <c r="ULH55" s="198"/>
      <c r="ULI55" s="198"/>
      <c r="ULJ55" s="198"/>
      <c r="ULK55" s="198"/>
      <c r="ULL55" s="198"/>
      <c r="ULM55" s="198"/>
      <c r="ULN55" s="198"/>
      <c r="ULO55" s="198"/>
      <c r="ULP55" s="198"/>
      <c r="ULQ55" s="198"/>
      <c r="ULR55" s="198"/>
      <c r="ULS55" s="198"/>
      <c r="ULT55" s="198"/>
      <c r="ULU55" s="198"/>
      <c r="ULV55" s="198"/>
      <c r="ULW55" s="198"/>
      <c r="ULX55" s="198"/>
      <c r="ULY55" s="198"/>
      <c r="ULZ55" s="198"/>
      <c r="UMA55" s="198"/>
      <c r="UMB55" s="198"/>
      <c r="UMC55" s="198"/>
      <c r="UMD55" s="198"/>
      <c r="UME55" s="198"/>
      <c r="UMF55" s="198"/>
      <c r="UMG55" s="198"/>
      <c r="UMH55" s="198"/>
      <c r="UMI55" s="198"/>
      <c r="UMJ55" s="198"/>
      <c r="UMK55" s="198"/>
      <c r="UML55" s="198"/>
      <c r="UMM55" s="198"/>
      <c r="UMN55" s="198"/>
      <c r="UMO55" s="198"/>
      <c r="UMP55" s="198"/>
      <c r="UMQ55" s="198"/>
      <c r="UMR55" s="198"/>
      <c r="UMS55" s="198"/>
      <c r="UMT55" s="198"/>
      <c r="UMU55" s="198"/>
      <c r="UMV55" s="198"/>
      <c r="UMW55" s="198"/>
      <c r="UMX55" s="198"/>
      <c r="UMY55" s="198"/>
      <c r="UMZ55" s="198"/>
      <c r="UNA55" s="198"/>
      <c r="UNB55" s="198"/>
      <c r="UNC55" s="198"/>
      <c r="UND55" s="198"/>
      <c r="UNE55" s="198"/>
      <c r="UNF55" s="198"/>
      <c r="UNG55" s="198"/>
      <c r="UNH55" s="198"/>
      <c r="UNI55" s="198"/>
      <c r="UNJ55" s="198"/>
      <c r="UNK55" s="198"/>
      <c r="UNL55" s="198"/>
      <c r="UNM55" s="198"/>
      <c r="UNN55" s="198"/>
      <c r="UNO55" s="198"/>
      <c r="UNP55" s="198"/>
      <c r="UNQ55" s="198"/>
      <c r="UNR55" s="198"/>
      <c r="UNS55" s="198"/>
      <c r="UNT55" s="198"/>
      <c r="UNU55" s="198"/>
      <c r="UNV55" s="198"/>
      <c r="UNW55" s="198"/>
      <c r="UNX55" s="198"/>
      <c r="UNY55" s="198"/>
      <c r="UNZ55" s="198"/>
      <c r="UOA55" s="198"/>
      <c r="UOB55" s="198"/>
      <c r="UOC55" s="198"/>
      <c r="UOD55" s="198"/>
      <c r="UOE55" s="198"/>
      <c r="UOF55" s="198"/>
      <c r="UOG55" s="198"/>
      <c r="UOH55" s="198"/>
      <c r="UOI55" s="198"/>
      <c r="UOJ55" s="198"/>
      <c r="UOK55" s="198"/>
      <c r="UOL55" s="198"/>
      <c r="UOM55" s="198"/>
      <c r="UON55" s="198"/>
      <c r="UOO55" s="198"/>
      <c r="UOP55" s="198"/>
      <c r="UOQ55" s="198"/>
      <c r="UOR55" s="198"/>
      <c r="UOS55" s="198"/>
      <c r="UOT55" s="198"/>
      <c r="UOU55" s="198"/>
      <c r="UOV55" s="198"/>
      <c r="UOW55" s="198"/>
      <c r="UOX55" s="198"/>
      <c r="UOY55" s="198"/>
      <c r="UOZ55" s="198"/>
      <c r="UPA55" s="198"/>
      <c r="UPB55" s="198"/>
      <c r="UPC55" s="198"/>
      <c r="UPD55" s="198"/>
      <c r="UPE55" s="198"/>
      <c r="UPF55" s="198"/>
      <c r="UPG55" s="198"/>
      <c r="UPH55" s="198"/>
      <c r="UPI55" s="198"/>
      <c r="UPJ55" s="198"/>
      <c r="UPK55" s="198"/>
      <c r="UPL55" s="198"/>
      <c r="UPM55" s="198"/>
      <c r="UPN55" s="198"/>
      <c r="UPO55" s="198"/>
      <c r="UPP55" s="198"/>
      <c r="UPQ55" s="198"/>
      <c r="UPR55" s="198"/>
      <c r="UPS55" s="198"/>
      <c r="UPT55" s="198"/>
      <c r="UPU55" s="198"/>
      <c r="UPV55" s="198"/>
      <c r="UPW55" s="198"/>
      <c r="UPX55" s="198"/>
      <c r="UPY55" s="198"/>
      <c r="UPZ55" s="198"/>
      <c r="UQA55" s="198"/>
      <c r="UQB55" s="198"/>
      <c r="UQC55" s="198"/>
      <c r="UQD55" s="198"/>
      <c r="UQE55" s="198"/>
      <c r="UQF55" s="198"/>
      <c r="UQG55" s="198"/>
      <c r="UQH55" s="198"/>
      <c r="UQI55" s="198"/>
      <c r="UQJ55" s="198"/>
      <c r="UQK55" s="198"/>
      <c r="UQL55" s="198"/>
      <c r="UQM55" s="198"/>
      <c r="UQN55" s="198"/>
      <c r="UQO55" s="198"/>
      <c r="UQP55" s="198"/>
      <c r="UQQ55" s="198"/>
      <c r="UQR55" s="198"/>
      <c r="UQS55" s="198"/>
      <c r="UQT55" s="198"/>
      <c r="UQU55" s="198"/>
      <c r="UQV55" s="198"/>
      <c r="UQW55" s="198"/>
      <c r="UQX55" s="198"/>
      <c r="UQY55" s="198"/>
      <c r="UQZ55" s="198"/>
      <c r="URA55" s="198"/>
      <c r="URB55" s="198"/>
      <c r="URC55" s="198"/>
      <c r="URD55" s="198"/>
      <c r="URE55" s="198"/>
      <c r="URF55" s="198"/>
      <c r="URG55" s="198"/>
      <c r="URH55" s="198"/>
      <c r="URI55" s="198"/>
      <c r="URJ55" s="198"/>
      <c r="URK55" s="198"/>
      <c r="URL55" s="198"/>
      <c r="URM55" s="198"/>
      <c r="URN55" s="198"/>
      <c r="URO55" s="198"/>
      <c r="URP55" s="198"/>
      <c r="URQ55" s="198"/>
      <c r="URR55" s="198"/>
      <c r="URS55" s="198"/>
      <c r="URT55" s="198"/>
      <c r="URU55" s="198"/>
      <c r="URV55" s="198"/>
      <c r="URW55" s="198"/>
      <c r="URX55" s="198"/>
      <c r="URY55" s="198"/>
      <c r="URZ55" s="198"/>
      <c r="USA55" s="198"/>
      <c r="USB55" s="198"/>
      <c r="USC55" s="198"/>
      <c r="USD55" s="198"/>
      <c r="USE55" s="198"/>
      <c r="USF55" s="198"/>
      <c r="USG55" s="198"/>
      <c r="USH55" s="198"/>
      <c r="USI55" s="198"/>
      <c r="USJ55" s="198"/>
      <c r="USK55" s="198"/>
      <c r="USL55" s="198"/>
      <c r="USM55" s="198"/>
      <c r="USN55" s="198"/>
      <c r="USO55" s="198"/>
      <c r="USP55" s="198"/>
      <c r="USQ55" s="198"/>
      <c r="USR55" s="198"/>
      <c r="USS55" s="198"/>
      <c r="UST55" s="198"/>
      <c r="USU55" s="198"/>
      <c r="USV55" s="198"/>
      <c r="USW55" s="198"/>
      <c r="USX55" s="198"/>
      <c r="USY55" s="198"/>
      <c r="USZ55" s="198"/>
      <c r="UTA55" s="198"/>
      <c r="UTB55" s="198"/>
      <c r="UTC55" s="198"/>
      <c r="UTD55" s="198"/>
      <c r="UTE55" s="198"/>
      <c r="UTF55" s="198"/>
      <c r="UTG55" s="198"/>
      <c r="UTH55" s="198"/>
      <c r="UTI55" s="198"/>
      <c r="UTJ55" s="198"/>
      <c r="UTK55" s="198"/>
      <c r="UTL55" s="198"/>
      <c r="UTM55" s="198"/>
      <c r="UTN55" s="198"/>
      <c r="UTO55" s="198"/>
      <c r="UTP55" s="198"/>
      <c r="UTQ55" s="198"/>
      <c r="UTR55" s="198"/>
      <c r="UTS55" s="198"/>
      <c r="UTT55" s="198"/>
      <c r="UTU55" s="198"/>
      <c r="UTV55" s="198"/>
      <c r="UTW55" s="198"/>
      <c r="UTX55" s="198"/>
      <c r="UTY55" s="198"/>
      <c r="UTZ55" s="198"/>
      <c r="UUA55" s="198"/>
      <c r="UUB55" s="198"/>
      <c r="UUC55" s="198"/>
      <c r="UUD55" s="198"/>
      <c r="UUE55" s="198"/>
      <c r="UUF55" s="198"/>
      <c r="UUG55" s="198"/>
      <c r="UUH55" s="198"/>
      <c r="UUI55" s="198"/>
      <c r="UUJ55" s="198"/>
      <c r="UUK55" s="198"/>
      <c r="UUL55" s="198"/>
      <c r="UUM55" s="198"/>
      <c r="UUN55" s="198"/>
      <c r="UUO55" s="198"/>
      <c r="UUP55" s="198"/>
      <c r="UUQ55" s="198"/>
      <c r="UUR55" s="198"/>
      <c r="UUS55" s="198"/>
      <c r="UUT55" s="198"/>
      <c r="UUU55" s="198"/>
      <c r="UUV55" s="198"/>
      <c r="UUW55" s="198"/>
      <c r="UUX55" s="198"/>
      <c r="UUY55" s="198"/>
      <c r="UUZ55" s="198"/>
      <c r="UVA55" s="198"/>
      <c r="UVB55" s="198"/>
      <c r="UVC55" s="198"/>
      <c r="UVD55" s="198"/>
      <c r="UVE55" s="198"/>
      <c r="UVF55" s="198"/>
      <c r="UVG55" s="198"/>
      <c r="UVH55" s="198"/>
      <c r="UVI55" s="198"/>
      <c r="UVJ55" s="198"/>
      <c r="UVK55" s="198"/>
      <c r="UVL55" s="198"/>
      <c r="UVM55" s="198"/>
      <c r="UVN55" s="198"/>
      <c r="UVO55" s="198"/>
      <c r="UVP55" s="198"/>
      <c r="UVQ55" s="198"/>
      <c r="UVR55" s="198"/>
      <c r="UVS55" s="198"/>
      <c r="UVT55" s="198"/>
      <c r="UVU55" s="198"/>
      <c r="UVV55" s="198"/>
      <c r="UVW55" s="198"/>
      <c r="UVX55" s="198"/>
      <c r="UVY55" s="198"/>
      <c r="UVZ55" s="198"/>
      <c r="UWA55" s="198"/>
      <c r="UWB55" s="198"/>
      <c r="UWC55" s="198"/>
      <c r="UWD55" s="198"/>
      <c r="UWE55" s="198"/>
      <c r="UWF55" s="198"/>
      <c r="UWG55" s="198"/>
      <c r="UWH55" s="198"/>
      <c r="UWI55" s="198"/>
      <c r="UWJ55" s="198"/>
      <c r="UWK55" s="198"/>
      <c r="UWL55" s="198"/>
      <c r="UWM55" s="198"/>
      <c r="UWN55" s="198"/>
      <c r="UWO55" s="198"/>
      <c r="UWP55" s="198"/>
      <c r="UWQ55" s="198"/>
      <c r="UWR55" s="198"/>
      <c r="UWS55" s="198"/>
      <c r="UWT55" s="198"/>
      <c r="UWU55" s="198"/>
      <c r="UWV55" s="198"/>
      <c r="UWW55" s="198"/>
      <c r="UWX55" s="198"/>
      <c r="UWY55" s="198"/>
      <c r="UWZ55" s="198"/>
      <c r="UXA55" s="198"/>
      <c r="UXB55" s="198"/>
      <c r="UXC55" s="198"/>
      <c r="UXD55" s="198"/>
      <c r="UXE55" s="198"/>
      <c r="UXF55" s="198"/>
      <c r="UXG55" s="198"/>
      <c r="UXH55" s="198"/>
      <c r="UXI55" s="198"/>
      <c r="UXJ55" s="198"/>
      <c r="UXK55" s="198"/>
      <c r="UXL55" s="198"/>
      <c r="UXM55" s="198"/>
      <c r="UXN55" s="198"/>
      <c r="UXO55" s="198"/>
      <c r="UXP55" s="198"/>
      <c r="UXQ55" s="198"/>
      <c r="UXR55" s="198"/>
      <c r="UXS55" s="198"/>
      <c r="UXT55" s="198"/>
      <c r="UXU55" s="198"/>
      <c r="UXV55" s="198"/>
      <c r="UXW55" s="198"/>
      <c r="UXX55" s="198"/>
      <c r="UXY55" s="198"/>
      <c r="UXZ55" s="198"/>
      <c r="UYA55" s="198"/>
      <c r="UYB55" s="198"/>
      <c r="UYC55" s="198"/>
      <c r="UYD55" s="198"/>
      <c r="UYE55" s="198"/>
      <c r="UYF55" s="198"/>
      <c r="UYG55" s="198"/>
      <c r="UYH55" s="198"/>
      <c r="UYI55" s="198"/>
      <c r="UYJ55" s="198"/>
      <c r="UYK55" s="198"/>
      <c r="UYL55" s="198"/>
      <c r="UYM55" s="198"/>
      <c r="UYN55" s="198"/>
      <c r="UYO55" s="198"/>
      <c r="UYP55" s="198"/>
      <c r="UYQ55" s="198"/>
      <c r="UYR55" s="198"/>
      <c r="UYS55" s="198"/>
      <c r="UYT55" s="198"/>
      <c r="UYU55" s="198"/>
      <c r="UYV55" s="198"/>
      <c r="UYW55" s="198"/>
      <c r="UYX55" s="198"/>
      <c r="UYY55" s="198"/>
      <c r="UYZ55" s="198"/>
      <c r="UZA55" s="198"/>
      <c r="UZB55" s="198"/>
      <c r="UZC55" s="198"/>
      <c r="UZD55" s="198"/>
      <c r="UZE55" s="198"/>
      <c r="UZF55" s="198"/>
      <c r="UZG55" s="198"/>
      <c r="UZH55" s="198"/>
      <c r="UZI55" s="198"/>
      <c r="UZJ55" s="198"/>
      <c r="UZK55" s="198"/>
      <c r="UZL55" s="198"/>
      <c r="UZM55" s="198"/>
      <c r="UZN55" s="198"/>
      <c r="UZO55" s="198"/>
      <c r="UZP55" s="198"/>
      <c r="UZQ55" s="198"/>
      <c r="UZR55" s="198"/>
      <c r="UZS55" s="198"/>
      <c r="UZT55" s="198"/>
      <c r="UZU55" s="198"/>
      <c r="UZV55" s="198"/>
      <c r="UZW55" s="198"/>
      <c r="UZX55" s="198"/>
      <c r="UZY55" s="198"/>
      <c r="UZZ55" s="198"/>
      <c r="VAA55" s="198"/>
      <c r="VAB55" s="198"/>
      <c r="VAC55" s="198"/>
      <c r="VAD55" s="198"/>
      <c r="VAE55" s="198"/>
      <c r="VAF55" s="198"/>
      <c r="VAG55" s="198"/>
      <c r="VAH55" s="198"/>
      <c r="VAI55" s="198"/>
      <c r="VAJ55" s="198"/>
      <c r="VAK55" s="198"/>
      <c r="VAL55" s="198"/>
      <c r="VAM55" s="198"/>
      <c r="VAN55" s="198"/>
      <c r="VAO55" s="198"/>
      <c r="VAP55" s="198"/>
      <c r="VAQ55" s="198"/>
      <c r="VAR55" s="198"/>
      <c r="VAS55" s="198"/>
      <c r="VAT55" s="198"/>
      <c r="VAU55" s="198"/>
      <c r="VAV55" s="198"/>
      <c r="VAW55" s="198"/>
      <c r="VAX55" s="198"/>
      <c r="VAY55" s="198"/>
      <c r="VAZ55" s="198"/>
      <c r="VBA55" s="198"/>
      <c r="VBB55" s="198"/>
      <c r="VBC55" s="198"/>
      <c r="VBD55" s="198"/>
      <c r="VBE55" s="198"/>
      <c r="VBF55" s="198"/>
      <c r="VBG55" s="198"/>
      <c r="VBH55" s="198"/>
      <c r="VBI55" s="198"/>
      <c r="VBJ55" s="198"/>
      <c r="VBK55" s="198"/>
      <c r="VBL55" s="198"/>
      <c r="VBM55" s="198"/>
      <c r="VBN55" s="198"/>
      <c r="VBO55" s="198"/>
      <c r="VBP55" s="198"/>
      <c r="VBQ55" s="198"/>
      <c r="VBR55" s="198"/>
      <c r="VBS55" s="198"/>
      <c r="VBT55" s="198"/>
      <c r="VBU55" s="198"/>
      <c r="VBV55" s="198"/>
      <c r="VBW55" s="198"/>
      <c r="VBX55" s="198"/>
      <c r="VBY55" s="198"/>
      <c r="VBZ55" s="198"/>
      <c r="VCA55" s="198"/>
      <c r="VCB55" s="198"/>
      <c r="VCC55" s="198"/>
      <c r="VCD55" s="198"/>
      <c r="VCE55" s="198"/>
      <c r="VCF55" s="198"/>
      <c r="VCG55" s="198"/>
      <c r="VCH55" s="198"/>
      <c r="VCI55" s="198"/>
      <c r="VCJ55" s="198"/>
      <c r="VCK55" s="198"/>
      <c r="VCL55" s="198"/>
      <c r="VCM55" s="198"/>
      <c r="VCN55" s="198"/>
      <c r="VCO55" s="198"/>
      <c r="VCP55" s="198"/>
      <c r="VCQ55" s="198"/>
      <c r="VCR55" s="198"/>
      <c r="VCS55" s="198"/>
      <c r="VCT55" s="198"/>
      <c r="VCU55" s="198"/>
      <c r="VCV55" s="198"/>
      <c r="VCW55" s="198"/>
      <c r="VCX55" s="198"/>
      <c r="VCY55" s="198"/>
      <c r="VCZ55" s="198"/>
      <c r="VDA55" s="198"/>
      <c r="VDB55" s="198"/>
      <c r="VDC55" s="198"/>
      <c r="VDD55" s="198"/>
      <c r="VDE55" s="198"/>
      <c r="VDF55" s="198"/>
      <c r="VDG55" s="198"/>
      <c r="VDH55" s="198"/>
      <c r="VDI55" s="198"/>
      <c r="VDJ55" s="198"/>
      <c r="VDK55" s="198"/>
      <c r="VDL55" s="198"/>
      <c r="VDM55" s="198"/>
      <c r="VDN55" s="198"/>
      <c r="VDO55" s="198"/>
      <c r="VDP55" s="198"/>
      <c r="VDQ55" s="198"/>
      <c r="VDR55" s="198"/>
      <c r="VDS55" s="198"/>
      <c r="VDT55" s="198"/>
      <c r="VDU55" s="198"/>
      <c r="VDV55" s="198"/>
      <c r="VDW55" s="198"/>
      <c r="VDX55" s="198"/>
      <c r="VDY55" s="198"/>
      <c r="VDZ55" s="198"/>
      <c r="VEA55" s="198"/>
      <c r="VEB55" s="198"/>
      <c r="VEC55" s="198"/>
      <c r="VED55" s="198"/>
      <c r="VEE55" s="198"/>
      <c r="VEF55" s="198"/>
      <c r="VEG55" s="198"/>
      <c r="VEH55" s="198"/>
      <c r="VEI55" s="198"/>
      <c r="VEJ55" s="198"/>
      <c r="VEK55" s="198"/>
      <c r="VEL55" s="198"/>
      <c r="VEM55" s="198"/>
      <c r="VEN55" s="198"/>
      <c r="VEO55" s="198"/>
      <c r="VEP55" s="198"/>
      <c r="VEQ55" s="198"/>
      <c r="VER55" s="198"/>
      <c r="VES55" s="198"/>
      <c r="VET55" s="198"/>
      <c r="VEU55" s="198"/>
      <c r="VEV55" s="198"/>
      <c r="VEW55" s="198"/>
      <c r="VEX55" s="198"/>
      <c r="VEY55" s="198"/>
      <c r="VEZ55" s="198"/>
      <c r="VFA55" s="198"/>
      <c r="VFB55" s="198"/>
      <c r="VFC55" s="198"/>
      <c r="VFD55" s="198"/>
      <c r="VFE55" s="198"/>
      <c r="VFF55" s="198"/>
      <c r="VFG55" s="198"/>
      <c r="VFH55" s="198"/>
      <c r="VFI55" s="198"/>
      <c r="VFJ55" s="198"/>
      <c r="VFK55" s="198"/>
      <c r="VFL55" s="198"/>
      <c r="VFM55" s="198"/>
      <c r="VFN55" s="198"/>
      <c r="VFO55" s="198"/>
      <c r="VFP55" s="198"/>
      <c r="VFQ55" s="198"/>
      <c r="VFR55" s="198"/>
      <c r="VFS55" s="198"/>
      <c r="VFT55" s="198"/>
      <c r="VFU55" s="198"/>
      <c r="VFV55" s="198"/>
      <c r="VFW55" s="198"/>
      <c r="VFX55" s="198"/>
      <c r="VFY55" s="198"/>
      <c r="VFZ55" s="198"/>
      <c r="VGA55" s="198"/>
      <c r="VGB55" s="198"/>
      <c r="VGC55" s="198"/>
      <c r="VGD55" s="198"/>
      <c r="VGE55" s="198"/>
      <c r="VGF55" s="198"/>
      <c r="VGG55" s="198"/>
      <c r="VGH55" s="198"/>
      <c r="VGI55" s="198"/>
      <c r="VGJ55" s="198"/>
      <c r="VGK55" s="198"/>
      <c r="VGL55" s="198"/>
      <c r="VGM55" s="198"/>
      <c r="VGN55" s="198"/>
      <c r="VGO55" s="198"/>
      <c r="VGP55" s="198"/>
      <c r="VGQ55" s="198"/>
      <c r="VGR55" s="198"/>
      <c r="VGS55" s="198"/>
      <c r="VGT55" s="198"/>
      <c r="VGU55" s="198"/>
      <c r="VGV55" s="198"/>
      <c r="VGW55" s="198"/>
      <c r="VGX55" s="198"/>
      <c r="VGY55" s="198"/>
      <c r="VGZ55" s="198"/>
      <c r="VHA55" s="198"/>
      <c r="VHB55" s="198"/>
      <c r="VHC55" s="198"/>
      <c r="VHD55" s="198"/>
      <c r="VHE55" s="198"/>
      <c r="VHF55" s="198"/>
      <c r="VHG55" s="198"/>
      <c r="VHH55" s="198"/>
      <c r="VHI55" s="198"/>
      <c r="VHJ55" s="198"/>
      <c r="VHK55" s="198"/>
      <c r="VHL55" s="198"/>
      <c r="VHM55" s="198"/>
      <c r="VHN55" s="198"/>
      <c r="VHO55" s="198"/>
      <c r="VHP55" s="198"/>
      <c r="VHQ55" s="198"/>
      <c r="VHR55" s="198"/>
      <c r="VHS55" s="198"/>
      <c r="VHT55" s="198"/>
      <c r="VHU55" s="198"/>
      <c r="VHV55" s="198"/>
      <c r="VHW55" s="198"/>
      <c r="VHX55" s="198"/>
      <c r="VHY55" s="198"/>
      <c r="VHZ55" s="198"/>
      <c r="VIA55" s="198"/>
      <c r="VIB55" s="198"/>
      <c r="VIC55" s="198"/>
      <c r="VID55" s="198"/>
      <c r="VIE55" s="198"/>
      <c r="VIF55" s="198"/>
      <c r="VIG55" s="198"/>
      <c r="VIH55" s="198"/>
      <c r="VII55" s="198"/>
      <c r="VIJ55" s="198"/>
      <c r="VIK55" s="198"/>
      <c r="VIL55" s="198"/>
      <c r="VIM55" s="198"/>
      <c r="VIN55" s="198"/>
      <c r="VIO55" s="198"/>
      <c r="VIP55" s="198"/>
      <c r="VIQ55" s="198"/>
      <c r="VIR55" s="198"/>
      <c r="VIS55" s="198"/>
      <c r="VIT55" s="198"/>
      <c r="VIU55" s="198"/>
      <c r="VIV55" s="198"/>
      <c r="VIW55" s="198"/>
      <c r="VIX55" s="198"/>
      <c r="VIY55" s="198"/>
      <c r="VIZ55" s="198"/>
      <c r="VJA55" s="198"/>
      <c r="VJB55" s="198"/>
      <c r="VJC55" s="198"/>
      <c r="VJD55" s="198"/>
      <c r="VJE55" s="198"/>
      <c r="VJF55" s="198"/>
      <c r="VJG55" s="198"/>
      <c r="VJH55" s="198"/>
      <c r="VJI55" s="198"/>
      <c r="VJJ55" s="198"/>
      <c r="VJK55" s="198"/>
      <c r="VJL55" s="198"/>
      <c r="VJM55" s="198"/>
      <c r="VJN55" s="198"/>
      <c r="VJO55" s="198"/>
      <c r="VJP55" s="198"/>
      <c r="VJQ55" s="198"/>
      <c r="VJR55" s="198"/>
      <c r="VJS55" s="198"/>
      <c r="VJT55" s="198"/>
      <c r="VJU55" s="198"/>
      <c r="VJV55" s="198"/>
      <c r="VJW55" s="198"/>
      <c r="VJX55" s="198"/>
      <c r="VJY55" s="198"/>
      <c r="VJZ55" s="198"/>
      <c r="VKA55" s="198"/>
      <c r="VKB55" s="198"/>
      <c r="VKC55" s="198"/>
      <c r="VKD55" s="198"/>
      <c r="VKE55" s="198"/>
      <c r="VKF55" s="198"/>
      <c r="VKG55" s="198"/>
      <c r="VKH55" s="198"/>
      <c r="VKI55" s="198"/>
      <c r="VKJ55" s="198"/>
      <c r="VKK55" s="198"/>
      <c r="VKL55" s="198"/>
      <c r="VKM55" s="198"/>
      <c r="VKN55" s="198"/>
      <c r="VKO55" s="198"/>
      <c r="VKP55" s="198"/>
      <c r="VKQ55" s="198"/>
      <c r="VKR55" s="198"/>
      <c r="VKS55" s="198"/>
      <c r="VKT55" s="198"/>
      <c r="VKU55" s="198"/>
      <c r="VKV55" s="198"/>
      <c r="VKW55" s="198"/>
      <c r="VKX55" s="198"/>
      <c r="VKY55" s="198"/>
      <c r="VKZ55" s="198"/>
      <c r="VLA55" s="198"/>
      <c r="VLB55" s="198"/>
      <c r="VLC55" s="198"/>
      <c r="VLD55" s="198"/>
      <c r="VLE55" s="198"/>
      <c r="VLF55" s="198"/>
      <c r="VLG55" s="198"/>
      <c r="VLH55" s="198"/>
      <c r="VLI55" s="198"/>
      <c r="VLJ55" s="198"/>
      <c r="VLK55" s="198"/>
      <c r="VLL55" s="198"/>
      <c r="VLM55" s="198"/>
      <c r="VLN55" s="198"/>
      <c r="VLO55" s="198"/>
      <c r="VLP55" s="198"/>
      <c r="VLQ55" s="198"/>
      <c r="VLR55" s="198"/>
      <c r="VLS55" s="198"/>
      <c r="VLT55" s="198"/>
      <c r="VLU55" s="198"/>
      <c r="VLV55" s="198"/>
      <c r="VLW55" s="198"/>
      <c r="VLX55" s="198"/>
      <c r="VLY55" s="198"/>
      <c r="VLZ55" s="198"/>
      <c r="VMA55" s="198"/>
      <c r="VMB55" s="198"/>
      <c r="VMC55" s="198"/>
      <c r="VMD55" s="198"/>
      <c r="VME55" s="198"/>
      <c r="VMF55" s="198"/>
      <c r="VMG55" s="198"/>
      <c r="VMH55" s="198"/>
      <c r="VMI55" s="198"/>
      <c r="VMJ55" s="198"/>
      <c r="VMK55" s="198"/>
      <c r="VML55" s="198"/>
      <c r="VMM55" s="198"/>
      <c r="VMN55" s="198"/>
      <c r="VMO55" s="198"/>
      <c r="VMP55" s="198"/>
      <c r="VMQ55" s="198"/>
      <c r="VMR55" s="198"/>
      <c r="VMS55" s="198"/>
      <c r="VMT55" s="198"/>
      <c r="VMU55" s="198"/>
      <c r="VMV55" s="198"/>
      <c r="VMW55" s="198"/>
      <c r="VMX55" s="198"/>
      <c r="VMY55" s="198"/>
      <c r="VMZ55" s="198"/>
      <c r="VNA55" s="198"/>
      <c r="VNB55" s="198"/>
      <c r="VNC55" s="198"/>
      <c r="VND55" s="198"/>
      <c r="VNE55" s="198"/>
      <c r="VNF55" s="198"/>
      <c r="VNG55" s="198"/>
      <c r="VNH55" s="198"/>
      <c r="VNI55" s="198"/>
      <c r="VNJ55" s="198"/>
      <c r="VNK55" s="198"/>
      <c r="VNL55" s="198"/>
      <c r="VNM55" s="198"/>
      <c r="VNN55" s="198"/>
      <c r="VNO55" s="198"/>
      <c r="VNP55" s="198"/>
      <c r="VNQ55" s="198"/>
      <c r="VNR55" s="198"/>
      <c r="VNS55" s="198"/>
      <c r="VNT55" s="198"/>
      <c r="VNU55" s="198"/>
      <c r="VNV55" s="198"/>
      <c r="VNW55" s="198"/>
      <c r="VNX55" s="198"/>
      <c r="VNY55" s="198"/>
      <c r="VNZ55" s="198"/>
      <c r="VOA55" s="198"/>
      <c r="VOB55" s="198"/>
      <c r="VOC55" s="198"/>
      <c r="VOD55" s="198"/>
      <c r="VOE55" s="198"/>
      <c r="VOF55" s="198"/>
      <c r="VOG55" s="198"/>
      <c r="VOH55" s="198"/>
      <c r="VOI55" s="198"/>
      <c r="VOJ55" s="198"/>
      <c r="VOK55" s="198"/>
      <c r="VOL55" s="198"/>
      <c r="VOM55" s="198"/>
      <c r="VON55" s="198"/>
      <c r="VOO55" s="198"/>
      <c r="VOP55" s="198"/>
      <c r="VOQ55" s="198"/>
      <c r="VOR55" s="198"/>
      <c r="VOS55" s="198"/>
      <c r="VOT55" s="198"/>
      <c r="VOU55" s="198"/>
      <c r="VOV55" s="198"/>
      <c r="VOW55" s="198"/>
      <c r="VOX55" s="198"/>
      <c r="VOY55" s="198"/>
      <c r="VOZ55" s="198"/>
      <c r="VPA55" s="198"/>
      <c r="VPB55" s="198"/>
      <c r="VPC55" s="198"/>
      <c r="VPD55" s="198"/>
      <c r="VPE55" s="198"/>
      <c r="VPF55" s="198"/>
      <c r="VPG55" s="198"/>
      <c r="VPH55" s="198"/>
      <c r="VPI55" s="198"/>
      <c r="VPJ55" s="198"/>
      <c r="VPK55" s="198"/>
      <c r="VPL55" s="198"/>
      <c r="VPM55" s="198"/>
      <c r="VPN55" s="198"/>
      <c r="VPO55" s="198"/>
      <c r="VPP55" s="198"/>
      <c r="VPQ55" s="198"/>
      <c r="VPR55" s="198"/>
      <c r="VPS55" s="198"/>
      <c r="VPT55" s="198"/>
      <c r="VPU55" s="198"/>
      <c r="VPV55" s="198"/>
      <c r="VPW55" s="198"/>
      <c r="VPX55" s="198"/>
      <c r="VPY55" s="198"/>
      <c r="VPZ55" s="198"/>
      <c r="VQA55" s="198"/>
      <c r="VQB55" s="198"/>
      <c r="VQC55" s="198"/>
      <c r="VQD55" s="198"/>
      <c r="VQE55" s="198"/>
      <c r="VQF55" s="198"/>
      <c r="VQG55" s="198"/>
      <c r="VQH55" s="198"/>
      <c r="VQI55" s="198"/>
      <c r="VQJ55" s="198"/>
      <c r="VQK55" s="198"/>
      <c r="VQL55" s="198"/>
      <c r="VQM55" s="198"/>
      <c r="VQN55" s="198"/>
      <c r="VQO55" s="198"/>
      <c r="VQP55" s="198"/>
      <c r="VQQ55" s="198"/>
      <c r="VQR55" s="198"/>
      <c r="VQS55" s="198"/>
      <c r="VQT55" s="198"/>
      <c r="VQU55" s="198"/>
      <c r="VQV55" s="198"/>
      <c r="VQW55" s="198"/>
      <c r="VQX55" s="198"/>
      <c r="VQY55" s="198"/>
      <c r="VQZ55" s="198"/>
      <c r="VRA55" s="198"/>
      <c r="VRB55" s="198"/>
      <c r="VRC55" s="198"/>
      <c r="VRD55" s="198"/>
      <c r="VRE55" s="198"/>
      <c r="VRF55" s="198"/>
      <c r="VRG55" s="198"/>
      <c r="VRH55" s="198"/>
      <c r="VRI55" s="198"/>
      <c r="VRJ55" s="198"/>
      <c r="VRK55" s="198"/>
      <c r="VRL55" s="198"/>
      <c r="VRM55" s="198"/>
      <c r="VRN55" s="198"/>
      <c r="VRO55" s="198"/>
      <c r="VRP55" s="198"/>
      <c r="VRQ55" s="198"/>
      <c r="VRR55" s="198"/>
      <c r="VRS55" s="198"/>
      <c r="VRT55" s="198"/>
      <c r="VRU55" s="198"/>
      <c r="VRV55" s="198"/>
      <c r="VRW55" s="198"/>
      <c r="VRX55" s="198"/>
      <c r="VRY55" s="198"/>
      <c r="VRZ55" s="198"/>
      <c r="VSA55" s="198"/>
      <c r="VSB55" s="198"/>
      <c r="VSC55" s="198"/>
      <c r="VSD55" s="198"/>
      <c r="VSE55" s="198"/>
      <c r="VSF55" s="198"/>
      <c r="VSG55" s="198"/>
      <c r="VSH55" s="198"/>
      <c r="VSI55" s="198"/>
      <c r="VSJ55" s="198"/>
      <c r="VSK55" s="198"/>
      <c r="VSL55" s="198"/>
      <c r="VSM55" s="198"/>
      <c r="VSN55" s="198"/>
      <c r="VSO55" s="198"/>
      <c r="VSP55" s="198"/>
      <c r="VSQ55" s="198"/>
      <c r="VSR55" s="198"/>
      <c r="VSS55" s="198"/>
      <c r="VST55" s="198"/>
      <c r="VSU55" s="198"/>
      <c r="VSV55" s="198"/>
      <c r="VSW55" s="198"/>
      <c r="VSX55" s="198"/>
      <c r="VSY55" s="198"/>
      <c r="VSZ55" s="198"/>
      <c r="VTA55" s="198"/>
      <c r="VTB55" s="198"/>
      <c r="VTC55" s="198"/>
      <c r="VTD55" s="198"/>
      <c r="VTE55" s="198"/>
      <c r="VTF55" s="198"/>
      <c r="VTG55" s="198"/>
      <c r="VTH55" s="198"/>
      <c r="VTI55" s="198"/>
      <c r="VTJ55" s="198"/>
      <c r="VTK55" s="198"/>
      <c r="VTL55" s="198"/>
      <c r="VTM55" s="198"/>
      <c r="VTN55" s="198"/>
      <c r="VTO55" s="198"/>
      <c r="VTP55" s="198"/>
      <c r="VTQ55" s="198"/>
      <c r="VTR55" s="198"/>
      <c r="VTS55" s="198"/>
      <c r="VTT55" s="198"/>
      <c r="VTU55" s="198"/>
      <c r="VTV55" s="198"/>
      <c r="VTW55" s="198"/>
      <c r="VTX55" s="198"/>
      <c r="VTY55" s="198"/>
      <c r="VTZ55" s="198"/>
      <c r="VUA55" s="198"/>
      <c r="VUB55" s="198"/>
      <c r="VUC55" s="198"/>
      <c r="VUD55" s="198"/>
      <c r="VUE55" s="198"/>
      <c r="VUF55" s="198"/>
      <c r="VUG55" s="198"/>
      <c r="VUH55" s="198"/>
      <c r="VUI55" s="198"/>
      <c r="VUJ55" s="198"/>
      <c r="VUK55" s="198"/>
      <c r="VUL55" s="198"/>
      <c r="VUM55" s="198"/>
      <c r="VUN55" s="198"/>
      <c r="VUO55" s="198"/>
      <c r="VUP55" s="198"/>
      <c r="VUQ55" s="198"/>
      <c r="VUR55" s="198"/>
      <c r="VUS55" s="198"/>
      <c r="VUT55" s="198"/>
      <c r="VUU55" s="198"/>
      <c r="VUV55" s="198"/>
      <c r="VUW55" s="198"/>
      <c r="VUX55" s="198"/>
      <c r="VUY55" s="198"/>
      <c r="VUZ55" s="198"/>
      <c r="VVA55" s="198"/>
      <c r="VVB55" s="198"/>
      <c r="VVC55" s="198"/>
      <c r="VVD55" s="198"/>
      <c r="VVE55" s="198"/>
      <c r="VVF55" s="198"/>
      <c r="VVG55" s="198"/>
      <c r="VVH55" s="198"/>
      <c r="VVI55" s="198"/>
      <c r="VVJ55" s="198"/>
      <c r="VVK55" s="198"/>
      <c r="VVL55" s="198"/>
      <c r="VVM55" s="198"/>
      <c r="VVN55" s="198"/>
      <c r="VVO55" s="198"/>
      <c r="VVP55" s="198"/>
      <c r="VVQ55" s="198"/>
      <c r="VVR55" s="198"/>
      <c r="VVS55" s="198"/>
      <c r="VVT55" s="198"/>
      <c r="VVU55" s="198"/>
      <c r="VVV55" s="198"/>
      <c r="VVW55" s="198"/>
      <c r="VVX55" s="198"/>
      <c r="VVY55" s="198"/>
      <c r="VVZ55" s="198"/>
      <c r="VWA55" s="198"/>
      <c r="VWB55" s="198"/>
      <c r="VWC55" s="198"/>
      <c r="VWD55" s="198"/>
      <c r="VWE55" s="198"/>
      <c r="VWF55" s="198"/>
      <c r="VWG55" s="198"/>
      <c r="VWH55" s="198"/>
      <c r="VWI55" s="198"/>
      <c r="VWJ55" s="198"/>
      <c r="VWK55" s="198"/>
      <c r="VWL55" s="198"/>
      <c r="VWM55" s="198"/>
      <c r="VWN55" s="198"/>
      <c r="VWO55" s="198"/>
      <c r="VWP55" s="198"/>
      <c r="VWQ55" s="198"/>
      <c r="VWR55" s="198"/>
      <c r="VWS55" s="198"/>
      <c r="VWT55" s="198"/>
      <c r="VWU55" s="198"/>
      <c r="VWV55" s="198"/>
      <c r="VWW55" s="198"/>
      <c r="VWX55" s="198"/>
      <c r="VWY55" s="198"/>
      <c r="VWZ55" s="198"/>
      <c r="VXA55" s="198"/>
      <c r="VXB55" s="198"/>
      <c r="VXC55" s="198"/>
      <c r="VXD55" s="198"/>
      <c r="VXE55" s="198"/>
      <c r="VXF55" s="198"/>
      <c r="VXG55" s="198"/>
      <c r="VXH55" s="198"/>
      <c r="VXI55" s="198"/>
      <c r="VXJ55" s="198"/>
      <c r="VXK55" s="198"/>
      <c r="VXL55" s="198"/>
      <c r="VXM55" s="198"/>
      <c r="VXN55" s="198"/>
      <c r="VXO55" s="198"/>
      <c r="VXP55" s="198"/>
      <c r="VXQ55" s="198"/>
      <c r="VXR55" s="198"/>
      <c r="VXS55" s="198"/>
      <c r="VXT55" s="198"/>
      <c r="VXU55" s="198"/>
      <c r="VXV55" s="198"/>
      <c r="VXW55" s="198"/>
      <c r="VXX55" s="198"/>
      <c r="VXY55" s="198"/>
      <c r="VXZ55" s="198"/>
      <c r="VYA55" s="198"/>
      <c r="VYB55" s="198"/>
      <c r="VYC55" s="198"/>
      <c r="VYD55" s="198"/>
      <c r="VYE55" s="198"/>
      <c r="VYF55" s="198"/>
      <c r="VYG55" s="198"/>
      <c r="VYH55" s="198"/>
      <c r="VYI55" s="198"/>
      <c r="VYJ55" s="198"/>
      <c r="VYK55" s="198"/>
      <c r="VYL55" s="198"/>
      <c r="VYM55" s="198"/>
      <c r="VYN55" s="198"/>
      <c r="VYO55" s="198"/>
      <c r="VYP55" s="198"/>
      <c r="VYQ55" s="198"/>
      <c r="VYR55" s="198"/>
      <c r="VYS55" s="198"/>
      <c r="VYT55" s="198"/>
      <c r="VYU55" s="198"/>
      <c r="VYV55" s="198"/>
      <c r="VYW55" s="198"/>
      <c r="VYX55" s="198"/>
      <c r="VYY55" s="198"/>
      <c r="VYZ55" s="198"/>
      <c r="VZA55" s="198"/>
      <c r="VZB55" s="198"/>
      <c r="VZC55" s="198"/>
      <c r="VZD55" s="198"/>
      <c r="VZE55" s="198"/>
      <c r="VZF55" s="198"/>
      <c r="VZG55" s="198"/>
      <c r="VZH55" s="198"/>
      <c r="VZI55" s="198"/>
      <c r="VZJ55" s="198"/>
      <c r="VZK55" s="198"/>
      <c r="VZL55" s="198"/>
      <c r="VZM55" s="198"/>
      <c r="VZN55" s="198"/>
      <c r="VZO55" s="198"/>
      <c r="VZP55" s="198"/>
      <c r="VZQ55" s="198"/>
      <c r="VZR55" s="198"/>
      <c r="VZS55" s="198"/>
      <c r="VZT55" s="198"/>
      <c r="VZU55" s="198"/>
      <c r="VZV55" s="198"/>
      <c r="VZW55" s="198"/>
      <c r="VZX55" s="198"/>
      <c r="VZY55" s="198"/>
      <c r="VZZ55" s="198"/>
      <c r="WAA55" s="198"/>
      <c r="WAB55" s="198"/>
      <c r="WAC55" s="198"/>
      <c r="WAD55" s="198"/>
      <c r="WAE55" s="198"/>
      <c r="WAF55" s="198"/>
      <c r="WAG55" s="198"/>
      <c r="WAH55" s="198"/>
      <c r="WAI55" s="198"/>
      <c r="WAJ55" s="198"/>
      <c r="WAK55" s="198"/>
      <c r="WAL55" s="198"/>
      <c r="WAM55" s="198"/>
      <c r="WAN55" s="198"/>
      <c r="WAO55" s="198"/>
      <c r="WAP55" s="198"/>
      <c r="WAQ55" s="198"/>
      <c r="WAR55" s="198"/>
      <c r="WAS55" s="198"/>
      <c r="WAT55" s="198"/>
      <c r="WAU55" s="198"/>
      <c r="WAV55" s="198"/>
      <c r="WAW55" s="198"/>
      <c r="WAX55" s="198"/>
      <c r="WAY55" s="198"/>
      <c r="WAZ55" s="198"/>
      <c r="WBA55" s="198"/>
      <c r="WBB55" s="198"/>
      <c r="WBC55" s="198"/>
      <c r="WBD55" s="198"/>
      <c r="WBE55" s="198"/>
      <c r="WBF55" s="198"/>
      <c r="WBG55" s="198"/>
      <c r="WBH55" s="198"/>
      <c r="WBI55" s="198"/>
      <c r="WBJ55" s="198"/>
      <c r="WBK55" s="198"/>
      <c r="WBL55" s="198"/>
      <c r="WBM55" s="198"/>
      <c r="WBN55" s="198"/>
      <c r="WBO55" s="198"/>
      <c r="WBP55" s="198"/>
      <c r="WBQ55" s="198"/>
      <c r="WBR55" s="198"/>
      <c r="WBS55" s="198"/>
      <c r="WBT55" s="198"/>
      <c r="WBU55" s="198"/>
      <c r="WBV55" s="198"/>
      <c r="WBW55" s="198"/>
      <c r="WBX55" s="198"/>
      <c r="WBY55" s="198"/>
      <c r="WBZ55" s="198"/>
      <c r="WCA55" s="198"/>
      <c r="WCB55" s="198"/>
      <c r="WCC55" s="198"/>
      <c r="WCD55" s="198"/>
      <c r="WCE55" s="198"/>
      <c r="WCF55" s="198"/>
      <c r="WCG55" s="198"/>
      <c r="WCH55" s="198"/>
      <c r="WCI55" s="198"/>
      <c r="WCJ55" s="198"/>
      <c r="WCK55" s="198"/>
      <c r="WCL55" s="198"/>
      <c r="WCM55" s="198"/>
      <c r="WCN55" s="198"/>
      <c r="WCO55" s="198"/>
      <c r="WCP55" s="198"/>
      <c r="WCQ55" s="198"/>
      <c r="WCR55" s="198"/>
      <c r="WCS55" s="198"/>
      <c r="WCT55" s="198"/>
      <c r="WCU55" s="198"/>
      <c r="WCV55" s="198"/>
      <c r="WCW55" s="198"/>
      <c r="WCX55" s="198"/>
      <c r="WCY55" s="198"/>
      <c r="WCZ55" s="198"/>
      <c r="WDA55" s="198"/>
      <c r="WDB55" s="198"/>
      <c r="WDC55" s="198"/>
      <c r="WDD55" s="198"/>
      <c r="WDE55" s="198"/>
      <c r="WDF55" s="198"/>
      <c r="WDG55" s="198"/>
      <c r="WDH55" s="198"/>
      <c r="WDI55" s="198"/>
      <c r="WDJ55" s="198"/>
      <c r="WDK55" s="198"/>
      <c r="WDL55" s="198"/>
      <c r="WDM55" s="198"/>
      <c r="WDN55" s="198"/>
      <c r="WDO55" s="198"/>
      <c r="WDP55" s="198"/>
      <c r="WDQ55" s="198"/>
      <c r="WDR55" s="198"/>
      <c r="WDS55" s="198"/>
      <c r="WDT55" s="198"/>
      <c r="WDU55" s="198"/>
      <c r="WDV55" s="198"/>
      <c r="WDW55" s="198"/>
      <c r="WDX55" s="198"/>
      <c r="WDY55" s="198"/>
      <c r="WDZ55" s="198"/>
      <c r="WEA55" s="198"/>
      <c r="WEB55" s="198"/>
      <c r="WEC55" s="198"/>
      <c r="WED55" s="198"/>
      <c r="WEE55" s="198"/>
      <c r="WEF55" s="198"/>
      <c r="WEG55" s="198"/>
      <c r="WEH55" s="198"/>
      <c r="WEI55" s="198"/>
      <c r="WEJ55" s="198"/>
      <c r="WEK55" s="198"/>
      <c r="WEL55" s="198"/>
      <c r="WEM55" s="198"/>
      <c r="WEN55" s="198"/>
      <c r="WEO55" s="198"/>
      <c r="WEP55" s="198"/>
      <c r="WEQ55" s="198"/>
      <c r="WER55" s="198"/>
      <c r="WES55" s="198"/>
      <c r="WET55" s="198"/>
      <c r="WEU55" s="198"/>
      <c r="WEV55" s="198"/>
      <c r="WEW55" s="198"/>
      <c r="WEX55" s="198"/>
      <c r="WEY55" s="198"/>
      <c r="WEZ55" s="198"/>
      <c r="WFA55" s="198"/>
      <c r="WFB55" s="198"/>
      <c r="WFC55" s="198"/>
      <c r="WFD55" s="198"/>
      <c r="WFE55" s="198"/>
      <c r="WFF55" s="198"/>
      <c r="WFG55" s="198"/>
      <c r="WFH55" s="198"/>
      <c r="WFI55" s="198"/>
      <c r="WFJ55" s="198"/>
      <c r="WFK55" s="198"/>
      <c r="WFL55" s="198"/>
      <c r="WFM55" s="198"/>
      <c r="WFN55" s="198"/>
      <c r="WFO55" s="198"/>
      <c r="WFP55" s="198"/>
      <c r="WFQ55" s="198"/>
      <c r="WFR55" s="198"/>
      <c r="WFS55" s="198"/>
      <c r="WFT55" s="198"/>
      <c r="WFU55" s="198"/>
      <c r="WFV55" s="198"/>
      <c r="WFW55" s="198"/>
      <c r="WFX55" s="198"/>
      <c r="WFY55" s="198"/>
      <c r="WFZ55" s="198"/>
      <c r="WGA55" s="198"/>
      <c r="WGB55" s="198"/>
      <c r="WGC55" s="198"/>
      <c r="WGD55" s="198"/>
      <c r="WGE55" s="198"/>
      <c r="WGF55" s="198"/>
      <c r="WGG55" s="198"/>
      <c r="WGH55" s="198"/>
      <c r="WGI55" s="198"/>
      <c r="WGJ55" s="198"/>
      <c r="WGK55" s="198"/>
      <c r="WGL55" s="198"/>
      <c r="WGM55" s="198"/>
      <c r="WGN55" s="198"/>
      <c r="WGO55" s="198"/>
      <c r="WGP55" s="198"/>
      <c r="WGQ55" s="198"/>
      <c r="WGR55" s="198"/>
      <c r="WGS55" s="198"/>
      <c r="WGT55" s="198"/>
      <c r="WGU55" s="198"/>
      <c r="WGV55" s="198"/>
      <c r="WGW55" s="198"/>
      <c r="WGX55" s="198"/>
      <c r="WGY55" s="198"/>
      <c r="WGZ55" s="198"/>
      <c r="WHA55" s="198"/>
      <c r="WHB55" s="198"/>
      <c r="WHC55" s="198"/>
      <c r="WHD55" s="198"/>
      <c r="WHE55" s="198"/>
      <c r="WHF55" s="198"/>
      <c r="WHG55" s="198"/>
      <c r="WHH55" s="198"/>
      <c r="WHI55" s="198"/>
      <c r="WHJ55" s="198"/>
      <c r="WHK55" s="198"/>
      <c r="WHL55" s="198"/>
      <c r="WHM55" s="198"/>
      <c r="WHN55" s="198"/>
      <c r="WHO55" s="198"/>
      <c r="WHP55" s="198"/>
      <c r="WHQ55" s="198"/>
      <c r="WHR55" s="198"/>
      <c r="WHS55" s="198"/>
      <c r="WHT55" s="198"/>
      <c r="WHU55" s="198"/>
      <c r="WHV55" s="198"/>
      <c r="WHW55" s="198"/>
      <c r="WHX55" s="198"/>
      <c r="WHY55" s="198"/>
      <c r="WHZ55" s="198"/>
      <c r="WIA55" s="198"/>
      <c r="WIB55" s="198"/>
      <c r="WIC55" s="198"/>
      <c r="WID55" s="198"/>
      <c r="WIE55" s="198"/>
      <c r="WIF55" s="198"/>
      <c r="WIG55" s="198"/>
      <c r="WIH55" s="198"/>
      <c r="WII55" s="198"/>
      <c r="WIJ55" s="198"/>
      <c r="WIK55" s="198"/>
      <c r="WIL55" s="198"/>
      <c r="WIM55" s="198"/>
      <c r="WIN55" s="198"/>
      <c r="WIO55" s="198"/>
      <c r="WIP55" s="198"/>
      <c r="WIQ55" s="198"/>
      <c r="WIR55" s="198"/>
      <c r="WIS55" s="198"/>
      <c r="WIT55" s="198"/>
      <c r="WIU55" s="198"/>
      <c r="WIV55" s="198"/>
      <c r="WIW55" s="198"/>
      <c r="WIX55" s="198"/>
      <c r="WIY55" s="198"/>
      <c r="WIZ55" s="198"/>
      <c r="WJA55" s="198"/>
      <c r="WJB55" s="198"/>
      <c r="WJC55" s="198"/>
      <c r="WJD55" s="198"/>
      <c r="WJE55" s="198"/>
      <c r="WJF55" s="198"/>
      <c r="WJG55" s="198"/>
      <c r="WJH55" s="198"/>
      <c r="WJI55" s="198"/>
      <c r="WJJ55" s="198"/>
      <c r="WJK55" s="198"/>
      <c r="WJL55" s="198"/>
      <c r="WJM55" s="198"/>
      <c r="WJN55" s="198"/>
      <c r="WJO55" s="198"/>
      <c r="WJP55" s="198"/>
      <c r="WJQ55" s="198"/>
      <c r="WJR55" s="198"/>
      <c r="WJS55" s="198"/>
      <c r="WJT55" s="198"/>
      <c r="WJU55" s="198"/>
      <c r="WJV55" s="198"/>
      <c r="WJW55" s="198"/>
      <c r="WJX55" s="198"/>
      <c r="WJY55" s="198"/>
      <c r="WJZ55" s="198"/>
      <c r="WKA55" s="198"/>
      <c r="WKB55" s="198"/>
      <c r="WKC55" s="198"/>
      <c r="WKD55" s="198"/>
      <c r="WKE55" s="198"/>
      <c r="WKF55" s="198"/>
      <c r="WKG55" s="198"/>
      <c r="WKH55" s="198"/>
      <c r="WKI55" s="198"/>
      <c r="WKJ55" s="198"/>
      <c r="WKK55" s="198"/>
      <c r="WKL55" s="198"/>
      <c r="WKM55" s="198"/>
      <c r="WKN55" s="198"/>
      <c r="WKO55" s="198"/>
      <c r="WKP55" s="198"/>
      <c r="WKQ55" s="198"/>
      <c r="WKR55" s="198"/>
      <c r="WKS55" s="198"/>
      <c r="WKT55" s="198"/>
      <c r="WKU55" s="198"/>
      <c r="WKV55" s="198"/>
      <c r="WKW55" s="198"/>
      <c r="WKX55" s="198"/>
      <c r="WKY55" s="198"/>
      <c r="WKZ55" s="198"/>
      <c r="WLA55" s="198"/>
      <c r="WLB55" s="198"/>
      <c r="WLC55" s="198"/>
      <c r="WLD55" s="198"/>
      <c r="WLE55" s="198"/>
      <c r="WLF55" s="198"/>
      <c r="WLG55" s="198"/>
      <c r="WLH55" s="198"/>
      <c r="WLI55" s="198"/>
      <c r="WLJ55" s="198"/>
      <c r="WLK55" s="198"/>
      <c r="WLL55" s="198"/>
      <c r="WLM55" s="198"/>
      <c r="WLN55" s="198"/>
      <c r="WLO55" s="198"/>
      <c r="WLP55" s="198"/>
      <c r="WLQ55" s="198"/>
      <c r="WLR55" s="198"/>
      <c r="WLS55" s="198"/>
      <c r="WLT55" s="198"/>
      <c r="WLU55" s="198"/>
      <c r="WLV55" s="198"/>
      <c r="WLW55" s="198"/>
      <c r="WLX55" s="198"/>
      <c r="WLY55" s="198"/>
      <c r="WLZ55" s="198"/>
      <c r="WMA55" s="198"/>
      <c r="WMB55" s="198"/>
      <c r="WMC55" s="198"/>
      <c r="WMD55" s="198"/>
      <c r="WME55" s="198"/>
      <c r="WMF55" s="198"/>
      <c r="WMG55" s="198"/>
      <c r="WMH55" s="198"/>
      <c r="WMI55" s="198"/>
      <c r="WMJ55" s="198"/>
      <c r="WMK55" s="198"/>
      <c r="WML55" s="198"/>
      <c r="WMM55" s="198"/>
      <c r="WMN55" s="198"/>
      <c r="WMO55" s="198"/>
      <c r="WMP55" s="198"/>
      <c r="WMQ55" s="198"/>
      <c r="WMR55" s="198"/>
      <c r="WMS55" s="198"/>
      <c r="WMT55" s="198"/>
      <c r="WMU55" s="198"/>
      <c r="WMV55" s="198"/>
      <c r="WMW55" s="198"/>
      <c r="WMX55" s="198"/>
      <c r="WMY55" s="198"/>
      <c r="WMZ55" s="198"/>
      <c r="WNA55" s="198"/>
      <c r="WNB55" s="198"/>
      <c r="WNC55" s="198"/>
      <c r="WND55" s="198"/>
      <c r="WNE55" s="198"/>
      <c r="WNF55" s="198"/>
      <c r="WNG55" s="198"/>
      <c r="WNH55" s="198"/>
      <c r="WNI55" s="198"/>
      <c r="WNJ55" s="198"/>
      <c r="WNK55" s="198"/>
      <c r="WNL55" s="198"/>
      <c r="WNM55" s="198"/>
      <c r="WNN55" s="198"/>
      <c r="WNO55" s="198"/>
      <c r="WNP55" s="198"/>
      <c r="WNQ55" s="198"/>
      <c r="WNR55" s="198"/>
      <c r="WNS55" s="198"/>
      <c r="WNT55" s="198"/>
      <c r="WNU55" s="198"/>
      <c r="WNV55" s="198"/>
      <c r="WNW55" s="198"/>
      <c r="WNX55" s="198"/>
      <c r="WNY55" s="198"/>
      <c r="WNZ55" s="198"/>
      <c r="WOA55" s="198"/>
      <c r="WOB55" s="198"/>
      <c r="WOC55" s="198"/>
      <c r="WOD55" s="198"/>
      <c r="WOE55" s="198"/>
      <c r="WOF55" s="198"/>
      <c r="WOG55" s="198"/>
      <c r="WOH55" s="198"/>
      <c r="WOI55" s="198"/>
      <c r="WOJ55" s="198"/>
      <c r="WOK55" s="198"/>
      <c r="WOL55" s="198"/>
      <c r="WOM55" s="198"/>
      <c r="WON55" s="198"/>
      <c r="WOO55" s="198"/>
      <c r="WOP55" s="198"/>
      <c r="WOQ55" s="198"/>
      <c r="WOR55" s="198"/>
      <c r="WOS55" s="198"/>
      <c r="WOT55" s="198"/>
      <c r="WOU55" s="198"/>
      <c r="WOV55" s="198"/>
      <c r="WOW55" s="198"/>
      <c r="WOX55" s="198"/>
      <c r="WOY55" s="198"/>
      <c r="WOZ55" s="198"/>
      <c r="WPA55" s="198"/>
      <c r="WPB55" s="198"/>
      <c r="WPC55" s="198"/>
      <c r="WPD55" s="198"/>
      <c r="WPE55" s="198"/>
      <c r="WPF55" s="198"/>
      <c r="WPG55" s="198"/>
      <c r="WPH55" s="198"/>
      <c r="WPI55" s="198"/>
      <c r="WPJ55" s="198"/>
      <c r="WPK55" s="198"/>
      <c r="WPL55" s="198"/>
      <c r="WPM55" s="198"/>
      <c r="WPN55" s="198"/>
      <c r="WPO55" s="198"/>
      <c r="WPP55" s="198"/>
      <c r="WPQ55" s="198"/>
      <c r="WPR55" s="198"/>
      <c r="WPS55" s="198"/>
      <c r="WPT55" s="198"/>
      <c r="WPU55" s="198"/>
      <c r="WPV55" s="198"/>
      <c r="WPW55" s="198"/>
      <c r="WPX55" s="198"/>
      <c r="WPY55" s="198"/>
      <c r="WPZ55" s="198"/>
      <c r="WQA55" s="198"/>
      <c r="WQB55" s="198"/>
      <c r="WQC55" s="198"/>
      <c r="WQD55" s="198"/>
      <c r="WQE55" s="198"/>
      <c r="WQF55" s="198"/>
      <c r="WQG55" s="198"/>
      <c r="WQH55" s="198"/>
      <c r="WQI55" s="198"/>
      <c r="WQJ55" s="198"/>
      <c r="WQK55" s="198"/>
      <c r="WQL55" s="198"/>
      <c r="WQM55" s="198"/>
      <c r="WQN55" s="198"/>
      <c r="WQO55" s="198"/>
      <c r="WQP55" s="198"/>
      <c r="WQQ55" s="198"/>
      <c r="WQR55" s="198"/>
      <c r="WQS55" s="198"/>
      <c r="WQT55" s="198"/>
      <c r="WQU55" s="198"/>
      <c r="WQV55" s="198"/>
      <c r="WQW55" s="198"/>
      <c r="WQX55" s="198"/>
      <c r="WQY55" s="198"/>
      <c r="WQZ55" s="198"/>
      <c r="WRA55" s="198"/>
      <c r="WRB55" s="198"/>
      <c r="WRC55" s="198"/>
      <c r="WRD55" s="198"/>
      <c r="WRE55" s="198"/>
      <c r="WRF55" s="198"/>
      <c r="WRG55" s="198"/>
      <c r="WRH55" s="198"/>
      <c r="WRI55" s="198"/>
      <c r="WRJ55" s="198"/>
      <c r="WRK55" s="198"/>
      <c r="WRL55" s="198"/>
      <c r="WRM55" s="198"/>
      <c r="WRN55" s="198"/>
      <c r="WRO55" s="198"/>
      <c r="WRP55" s="198"/>
      <c r="WRQ55" s="198"/>
      <c r="WRR55" s="198"/>
      <c r="WRS55" s="198"/>
      <c r="WRT55" s="198"/>
      <c r="WRU55" s="198"/>
      <c r="WRV55" s="198"/>
      <c r="WRW55" s="198"/>
      <c r="WRX55" s="198"/>
      <c r="WRY55" s="198"/>
      <c r="WRZ55" s="198"/>
      <c r="WSA55" s="198"/>
      <c r="WSB55" s="198"/>
      <c r="WSC55" s="198"/>
      <c r="WSD55" s="198"/>
      <c r="WSE55" s="198"/>
      <c r="WSF55" s="198"/>
      <c r="WSG55" s="198"/>
      <c r="WSH55" s="198"/>
      <c r="WSI55" s="198"/>
      <c r="WSJ55" s="198"/>
      <c r="WSK55" s="198"/>
      <c r="WSL55" s="198"/>
      <c r="WSM55" s="198"/>
      <c r="WSN55" s="198"/>
      <c r="WSO55" s="198"/>
      <c r="WSP55" s="198"/>
      <c r="WSQ55" s="198"/>
      <c r="WSR55" s="198"/>
      <c r="WSS55" s="198"/>
      <c r="WST55" s="198"/>
      <c r="WSU55" s="198"/>
      <c r="WSV55" s="198"/>
      <c r="WSW55" s="198"/>
      <c r="WSX55" s="198"/>
      <c r="WSY55" s="198"/>
      <c r="WSZ55" s="198"/>
      <c r="WTA55" s="198"/>
      <c r="WTB55" s="198"/>
      <c r="WTC55" s="198"/>
      <c r="WTD55" s="198"/>
      <c r="WTE55" s="198"/>
      <c r="WTF55" s="198"/>
      <c r="WTG55" s="198"/>
      <c r="WTH55" s="198"/>
      <c r="WTI55" s="198"/>
      <c r="WTJ55" s="198"/>
      <c r="WTK55" s="198"/>
      <c r="WTL55" s="198"/>
      <c r="WTM55" s="198"/>
      <c r="WTN55" s="198"/>
      <c r="WTO55" s="198"/>
      <c r="WTP55" s="198"/>
      <c r="WTQ55" s="198"/>
      <c r="WTR55" s="198"/>
      <c r="WTS55" s="198"/>
      <c r="WTT55" s="198"/>
      <c r="WTU55" s="198"/>
      <c r="WTV55" s="198"/>
      <c r="WTW55" s="198"/>
      <c r="WTX55" s="198"/>
      <c r="WTY55" s="198"/>
      <c r="WTZ55" s="198"/>
      <c r="WUA55" s="198"/>
      <c r="WUB55" s="198"/>
      <c r="WUC55" s="198"/>
      <c r="WUD55" s="198"/>
      <c r="WUE55" s="198"/>
      <c r="WUF55" s="198"/>
      <c r="WUG55" s="198"/>
      <c r="WUH55" s="198"/>
      <c r="WUI55" s="198"/>
      <c r="WUJ55" s="198"/>
      <c r="WUK55" s="198"/>
      <c r="WUL55" s="198"/>
      <c r="WUM55" s="198"/>
      <c r="WUN55" s="198"/>
      <c r="WUO55" s="198"/>
      <c r="WUP55" s="198"/>
      <c r="WUQ55" s="198"/>
      <c r="WUR55" s="198"/>
      <c r="WUS55" s="198"/>
      <c r="WUT55" s="198"/>
      <c r="WUU55" s="198"/>
      <c r="WUV55" s="198"/>
      <c r="WUW55" s="198"/>
      <c r="WUX55" s="198"/>
      <c r="WUY55" s="198"/>
      <c r="WUZ55" s="198"/>
      <c r="WVA55" s="198"/>
      <c r="WVB55" s="198"/>
      <c r="WVC55" s="198"/>
      <c r="WVD55" s="198"/>
      <c r="WVE55" s="198"/>
      <c r="WVF55" s="198"/>
      <c r="WVG55" s="198"/>
      <c r="WVH55" s="198"/>
      <c r="WVI55" s="198"/>
      <c r="WVJ55" s="198"/>
      <c r="WVK55" s="198"/>
      <c r="WVL55" s="198"/>
      <c r="WVM55" s="198"/>
      <c r="WVN55" s="198"/>
      <c r="WVO55" s="198"/>
      <c r="WVP55" s="198"/>
      <c r="WVQ55" s="198"/>
      <c r="WVR55" s="198"/>
      <c r="WVS55" s="198"/>
      <c r="WVT55" s="198"/>
      <c r="WVU55" s="198"/>
      <c r="WVV55" s="198"/>
      <c r="WVW55" s="198"/>
      <c r="WVX55" s="198"/>
      <c r="WVY55" s="198"/>
      <c r="WVZ55" s="198"/>
      <c r="WWA55" s="198"/>
      <c r="WWB55" s="198"/>
      <c r="WWC55" s="198"/>
      <c r="WWD55" s="198"/>
      <c r="WWE55" s="198"/>
      <c r="WWF55" s="198"/>
      <c r="WWG55" s="198"/>
      <c r="WWH55" s="198"/>
      <c r="WWI55" s="198"/>
      <c r="WWJ55" s="198"/>
      <c r="WWK55" s="198"/>
      <c r="WWL55" s="198"/>
      <c r="WWM55" s="198"/>
      <c r="WWN55" s="198"/>
      <c r="WWO55" s="198"/>
      <c r="WWP55" s="198"/>
      <c r="WWQ55" s="198"/>
      <c r="WWR55" s="198"/>
      <c r="WWS55" s="198"/>
      <c r="WWT55" s="198"/>
      <c r="WWU55" s="198"/>
      <c r="WWV55" s="198"/>
      <c r="WWW55" s="198"/>
      <c r="WWX55" s="198"/>
      <c r="WWY55" s="198"/>
      <c r="WWZ55" s="198"/>
      <c r="WXA55" s="198"/>
      <c r="WXB55" s="198"/>
      <c r="WXC55" s="198"/>
      <c r="WXD55" s="198"/>
      <c r="WXE55" s="198"/>
      <c r="WXF55" s="198"/>
      <c r="WXG55" s="198"/>
      <c r="WXH55" s="198"/>
      <c r="WXI55" s="198"/>
      <c r="WXJ55" s="198"/>
      <c r="WXK55" s="198"/>
      <c r="WXL55" s="198"/>
      <c r="WXM55" s="198"/>
      <c r="WXN55" s="198"/>
      <c r="WXO55" s="198"/>
      <c r="WXP55" s="198"/>
      <c r="WXQ55" s="198"/>
      <c r="WXR55" s="198"/>
      <c r="WXS55" s="198"/>
      <c r="WXT55" s="198"/>
      <c r="WXU55" s="198"/>
      <c r="WXV55" s="198"/>
      <c r="WXW55" s="198"/>
      <c r="WXX55" s="198"/>
      <c r="WXY55" s="198"/>
      <c r="WXZ55" s="198"/>
      <c r="WYA55" s="198"/>
      <c r="WYB55" s="198"/>
      <c r="WYC55" s="198"/>
      <c r="WYD55" s="198"/>
      <c r="WYE55" s="198"/>
      <c r="WYF55" s="198"/>
      <c r="WYG55" s="198"/>
      <c r="WYH55" s="198"/>
      <c r="WYI55" s="198"/>
      <c r="WYJ55" s="198"/>
      <c r="WYK55" s="198"/>
      <c r="WYL55" s="198"/>
      <c r="WYM55" s="198"/>
      <c r="WYN55" s="198"/>
      <c r="WYO55" s="198"/>
      <c r="WYP55" s="198"/>
      <c r="WYQ55" s="198"/>
      <c r="WYR55" s="198"/>
      <c r="WYS55" s="198"/>
      <c r="WYT55" s="198"/>
      <c r="WYU55" s="198"/>
      <c r="WYV55" s="198"/>
      <c r="WYW55" s="198"/>
      <c r="WYX55" s="198"/>
      <c r="WYY55" s="198"/>
      <c r="WYZ55" s="198"/>
      <c r="WZA55" s="198"/>
      <c r="WZB55" s="198"/>
      <c r="WZC55" s="198"/>
      <c r="WZD55" s="198"/>
      <c r="WZE55" s="198"/>
      <c r="WZF55" s="198"/>
      <c r="WZG55" s="198"/>
      <c r="WZH55" s="198"/>
      <c r="WZI55" s="198"/>
      <c r="WZJ55" s="198"/>
      <c r="WZK55" s="198"/>
      <c r="WZL55" s="198"/>
      <c r="WZM55" s="198"/>
      <c r="WZN55" s="198"/>
      <c r="WZO55" s="198"/>
      <c r="WZP55" s="198"/>
      <c r="WZQ55" s="198"/>
      <c r="WZR55" s="198"/>
      <c r="WZS55" s="198"/>
      <c r="WZT55" s="198"/>
      <c r="WZU55" s="198"/>
      <c r="WZV55" s="198"/>
      <c r="WZW55" s="198"/>
      <c r="WZX55" s="198"/>
      <c r="WZY55" s="198"/>
      <c r="WZZ55" s="198"/>
      <c r="XAA55" s="198"/>
      <c r="XAB55" s="198"/>
      <c r="XAC55" s="198"/>
      <c r="XAD55" s="198"/>
      <c r="XAE55" s="198"/>
      <c r="XAF55" s="198"/>
      <c r="XAG55" s="198"/>
      <c r="XAH55" s="198"/>
      <c r="XAI55" s="198"/>
      <c r="XAJ55" s="198"/>
      <c r="XAK55" s="198"/>
      <c r="XAL55" s="198"/>
      <c r="XAM55" s="198"/>
      <c r="XAN55" s="198"/>
      <c r="XAO55" s="198"/>
      <c r="XAP55" s="198"/>
      <c r="XAQ55" s="198"/>
      <c r="XAR55" s="198"/>
      <c r="XAS55" s="198"/>
      <c r="XAT55" s="198"/>
      <c r="XAU55" s="198"/>
      <c r="XAV55" s="198"/>
      <c r="XAW55" s="198"/>
      <c r="XAX55" s="198"/>
      <c r="XAY55" s="198"/>
      <c r="XAZ55" s="198"/>
      <c r="XBA55" s="198"/>
      <c r="XBB55" s="198"/>
      <c r="XBC55" s="198"/>
      <c r="XBD55" s="198"/>
      <c r="XBE55" s="198"/>
      <c r="XBF55" s="198"/>
      <c r="XBG55" s="198"/>
      <c r="XBH55" s="198"/>
      <c r="XBI55" s="198"/>
      <c r="XBJ55" s="198"/>
      <c r="XBK55" s="198"/>
      <c r="XBL55" s="198"/>
      <c r="XBM55" s="198"/>
      <c r="XBN55" s="198"/>
      <c r="XBO55" s="198"/>
      <c r="XBP55" s="198"/>
      <c r="XBQ55" s="198"/>
      <c r="XBR55" s="198"/>
      <c r="XBS55" s="198"/>
      <c r="XBT55" s="198"/>
      <c r="XBU55" s="198"/>
      <c r="XBV55" s="198"/>
      <c r="XBW55" s="198"/>
      <c r="XBX55" s="198"/>
      <c r="XBY55" s="198"/>
      <c r="XBZ55" s="198"/>
      <c r="XCA55" s="198"/>
      <c r="XCB55" s="198"/>
      <c r="XCC55" s="198"/>
      <c r="XCD55" s="198"/>
      <c r="XCE55" s="198"/>
      <c r="XCF55" s="198"/>
      <c r="XCG55" s="198"/>
      <c r="XCH55" s="198"/>
      <c r="XCI55" s="198"/>
      <c r="XCJ55" s="198"/>
      <c r="XCK55" s="198"/>
      <c r="XCL55" s="198"/>
      <c r="XCM55" s="198"/>
      <c r="XCN55" s="198"/>
      <c r="XCO55" s="198"/>
      <c r="XCP55" s="198"/>
      <c r="XCQ55" s="198"/>
      <c r="XCR55" s="198"/>
      <c r="XCS55" s="198"/>
      <c r="XCT55" s="198"/>
      <c r="XCU55" s="198"/>
      <c r="XCV55" s="198"/>
      <c r="XCW55" s="198"/>
      <c r="XCX55" s="198"/>
      <c r="XCY55" s="198"/>
      <c r="XCZ55" s="198"/>
      <c r="XDA55" s="198"/>
      <c r="XDB55" s="198"/>
      <c r="XDC55" s="198"/>
      <c r="XDD55" s="198"/>
      <c r="XDE55" s="198"/>
      <c r="XDF55" s="198"/>
      <c r="XDG55" s="198"/>
      <c r="XDH55" s="198"/>
      <c r="XDI55" s="198"/>
      <c r="XDJ55" s="198"/>
      <c r="XDK55" s="198"/>
      <c r="XDL55" s="198"/>
      <c r="XDM55" s="198"/>
      <c r="XDN55" s="198"/>
      <c r="XDO55" s="198"/>
      <c r="XDP55" s="198"/>
      <c r="XDQ55" s="198"/>
      <c r="XDR55" s="198"/>
      <c r="XDS55" s="198"/>
      <c r="XDT55" s="198"/>
      <c r="XDU55" s="198"/>
      <c r="XDV55" s="198"/>
      <c r="XDW55" s="198"/>
      <c r="XDX55" s="198"/>
      <c r="XDY55" s="198"/>
      <c r="XDZ55" s="198"/>
      <c r="XEA55" s="198"/>
      <c r="XEB55" s="198"/>
      <c r="XEC55" s="198"/>
      <c r="XED55" s="198"/>
      <c r="XEE55" s="198"/>
      <c r="XEF55" s="198"/>
      <c r="XEG55" s="198"/>
      <c r="XEH55" s="198"/>
      <c r="XEI55" s="198"/>
      <c r="XEJ55" s="198"/>
      <c r="XEK55" s="198"/>
      <c r="XEL55" s="198"/>
      <c r="XEM55" s="198"/>
      <c r="XEN55" s="198"/>
      <c r="XEO55" s="198"/>
      <c r="XEP55" s="198"/>
      <c r="XEQ55" s="198"/>
      <c r="XER55" s="198"/>
      <c r="XES55" s="198"/>
      <c r="XET55" s="198"/>
      <c r="XEU55" s="198"/>
      <c r="XEV55" s="198"/>
      <c r="XEW55" s="198"/>
      <c r="XEX55" s="198"/>
      <c r="XEY55" s="198"/>
      <c r="XEZ55" s="198"/>
    </row>
    <row r="56" s="87" customFormat="1" ht="31" customHeight="1" spans="1:19">
      <c r="A56" s="148"/>
      <c r="B56" s="149" t="s">
        <v>221</v>
      </c>
      <c r="C56" s="148"/>
      <c r="D56" s="148"/>
      <c r="E56" s="148"/>
      <c r="F56" s="148"/>
      <c r="G56" s="148"/>
      <c r="H56" s="150"/>
      <c r="I56" s="148">
        <f>I57+I58</f>
        <v>400</v>
      </c>
      <c r="J56" s="148"/>
      <c r="K56" s="148">
        <f>K57+K58</f>
        <v>400</v>
      </c>
      <c r="L56" s="148"/>
      <c r="M56" s="150"/>
      <c r="N56" s="150"/>
      <c r="O56" s="148"/>
      <c r="P56" s="148"/>
      <c r="Q56" s="148"/>
      <c r="R56" s="148"/>
      <c r="S56" s="148"/>
    </row>
    <row r="57" s="90" customFormat="1" ht="36" customHeight="1" spans="1:19">
      <c r="A57" s="24">
        <v>1</v>
      </c>
      <c r="B57" s="25" t="s">
        <v>222</v>
      </c>
      <c r="C57" s="24" t="s">
        <v>213</v>
      </c>
      <c r="D57" s="24" t="s">
        <v>223</v>
      </c>
      <c r="E57" s="24" t="s">
        <v>224</v>
      </c>
      <c r="F57" s="24" t="s">
        <v>225</v>
      </c>
      <c r="G57" s="24" t="s">
        <v>225</v>
      </c>
      <c r="H57" s="24" t="s">
        <v>226</v>
      </c>
      <c r="I57" s="24">
        <v>200</v>
      </c>
      <c r="J57" s="24" t="s">
        <v>227</v>
      </c>
      <c r="K57" s="24">
        <v>200</v>
      </c>
      <c r="L57" s="24" t="s">
        <v>228</v>
      </c>
      <c r="M57" s="24">
        <v>2155</v>
      </c>
      <c r="N57" s="24">
        <v>7506</v>
      </c>
      <c r="O57" s="189" t="s">
        <v>50</v>
      </c>
      <c r="P57" s="24">
        <v>2021.3</v>
      </c>
      <c r="Q57" s="24">
        <v>2021.12</v>
      </c>
      <c r="R57" s="24" t="s">
        <v>229</v>
      </c>
      <c r="S57" s="24" t="s">
        <v>230</v>
      </c>
    </row>
    <row r="58" s="90" customFormat="1" ht="36" customHeight="1" spans="1:19">
      <c r="A58" s="24">
        <v>2</v>
      </c>
      <c r="B58" s="25" t="s">
        <v>231</v>
      </c>
      <c r="C58" s="24" t="s">
        <v>213</v>
      </c>
      <c r="D58" s="24" t="s">
        <v>223</v>
      </c>
      <c r="E58" s="24" t="s">
        <v>232</v>
      </c>
      <c r="F58" s="24" t="s">
        <v>225</v>
      </c>
      <c r="G58" s="24" t="s">
        <v>225</v>
      </c>
      <c r="H58" s="24" t="s">
        <v>233</v>
      </c>
      <c r="I58" s="24">
        <v>200</v>
      </c>
      <c r="J58" s="24" t="s">
        <v>227</v>
      </c>
      <c r="K58" s="24">
        <v>200</v>
      </c>
      <c r="L58" s="24" t="s">
        <v>228</v>
      </c>
      <c r="M58" s="24">
        <v>2155</v>
      </c>
      <c r="N58" s="24">
        <v>7506</v>
      </c>
      <c r="O58" s="189" t="s">
        <v>50</v>
      </c>
      <c r="P58" s="24">
        <v>2021.3</v>
      </c>
      <c r="Q58" s="24">
        <v>2021.12</v>
      </c>
      <c r="R58" s="24" t="s">
        <v>229</v>
      </c>
      <c r="S58" s="24" t="s">
        <v>230</v>
      </c>
    </row>
    <row r="59" s="91" customFormat="1" spans="1:19">
      <c r="A59" s="148"/>
      <c r="B59" s="151" t="s">
        <v>234</v>
      </c>
      <c r="C59" s="148"/>
      <c r="D59" s="148"/>
      <c r="E59" s="148"/>
      <c r="F59" s="148"/>
      <c r="G59" s="148"/>
      <c r="H59" s="150"/>
      <c r="I59" s="190">
        <v>1616.6075</v>
      </c>
      <c r="J59" s="148"/>
      <c r="K59" s="191" t="s">
        <v>235</v>
      </c>
      <c r="L59" s="148"/>
      <c r="M59" s="150"/>
      <c r="N59" s="150"/>
      <c r="O59" s="192"/>
      <c r="P59" s="150"/>
      <c r="Q59" s="150"/>
      <c r="R59" s="148"/>
      <c r="S59" s="148"/>
    </row>
    <row r="60" s="90" customFormat="1" ht="33.75" spans="1:19">
      <c r="A60" s="31">
        <v>3</v>
      </c>
      <c r="B60" s="152" t="s">
        <v>236</v>
      </c>
      <c r="C60" s="31" t="s">
        <v>213</v>
      </c>
      <c r="D60" s="31" t="s">
        <v>223</v>
      </c>
      <c r="E60" s="153" t="s">
        <v>237</v>
      </c>
      <c r="F60" s="154" t="s">
        <v>238</v>
      </c>
      <c r="G60" s="154" t="s">
        <v>239</v>
      </c>
      <c r="H60" s="31" t="s">
        <v>240</v>
      </c>
      <c r="I60" s="193">
        <v>0.25173600000001</v>
      </c>
      <c r="J60" s="31" t="s">
        <v>227</v>
      </c>
      <c r="K60" s="193">
        <v>0.25173600000001</v>
      </c>
      <c r="L60" s="31" t="s">
        <v>241</v>
      </c>
      <c r="M60" s="31">
        <v>665</v>
      </c>
      <c r="N60" s="31">
        <v>2309</v>
      </c>
      <c r="O60" s="189" t="s">
        <v>50</v>
      </c>
      <c r="P60" s="31">
        <v>2021.3</v>
      </c>
      <c r="Q60" s="31">
        <v>2021.12</v>
      </c>
      <c r="R60" s="31" t="s">
        <v>229</v>
      </c>
      <c r="S60" s="31" t="s">
        <v>230</v>
      </c>
    </row>
    <row r="61" s="90" customFormat="1" ht="33.75" spans="1:19">
      <c r="A61" s="31">
        <v>4</v>
      </c>
      <c r="B61" s="152" t="s">
        <v>242</v>
      </c>
      <c r="C61" s="31" t="s">
        <v>213</v>
      </c>
      <c r="D61" s="31" t="s">
        <v>223</v>
      </c>
      <c r="E61" s="153" t="s">
        <v>243</v>
      </c>
      <c r="F61" s="154" t="s">
        <v>244</v>
      </c>
      <c r="G61" s="154" t="s">
        <v>245</v>
      </c>
      <c r="H61" s="31" t="s">
        <v>240</v>
      </c>
      <c r="I61" s="193">
        <v>61.4319</v>
      </c>
      <c r="J61" s="31" t="s">
        <v>227</v>
      </c>
      <c r="K61" s="193">
        <v>61.4319</v>
      </c>
      <c r="L61" s="31" t="s">
        <v>246</v>
      </c>
      <c r="M61" s="31">
        <v>360</v>
      </c>
      <c r="N61" s="31">
        <v>1234</v>
      </c>
      <c r="O61" s="189" t="s">
        <v>50</v>
      </c>
      <c r="P61" s="31">
        <v>2021.3</v>
      </c>
      <c r="Q61" s="31">
        <v>2021.12</v>
      </c>
      <c r="R61" s="31" t="s">
        <v>229</v>
      </c>
      <c r="S61" s="31" t="s">
        <v>230</v>
      </c>
    </row>
    <row r="62" s="90" customFormat="1" ht="45" spans="1:19">
      <c r="A62" s="31">
        <v>5</v>
      </c>
      <c r="B62" s="152" t="s">
        <v>247</v>
      </c>
      <c r="C62" s="31" t="s">
        <v>213</v>
      </c>
      <c r="D62" s="31" t="s">
        <v>223</v>
      </c>
      <c r="E62" s="153" t="s">
        <v>248</v>
      </c>
      <c r="F62" s="154" t="s">
        <v>249</v>
      </c>
      <c r="G62" s="154" t="s">
        <v>250</v>
      </c>
      <c r="H62" s="31" t="s">
        <v>240</v>
      </c>
      <c r="I62" s="193">
        <v>24.171222</v>
      </c>
      <c r="J62" s="31" t="s">
        <v>227</v>
      </c>
      <c r="K62" s="193">
        <v>24.171222</v>
      </c>
      <c r="L62" s="31" t="s">
        <v>251</v>
      </c>
      <c r="M62" s="31">
        <v>265</v>
      </c>
      <c r="N62" s="31">
        <v>941</v>
      </c>
      <c r="O62" s="189" t="s">
        <v>50</v>
      </c>
      <c r="P62" s="31">
        <v>2021.3</v>
      </c>
      <c r="Q62" s="31">
        <v>2021.12</v>
      </c>
      <c r="R62" s="31" t="s">
        <v>229</v>
      </c>
      <c r="S62" s="31" t="s">
        <v>230</v>
      </c>
    </row>
    <row r="63" s="90" customFormat="1" ht="45" spans="1:19">
      <c r="A63" s="31">
        <v>6</v>
      </c>
      <c r="B63" s="152" t="s">
        <v>252</v>
      </c>
      <c r="C63" s="31" t="s">
        <v>213</v>
      </c>
      <c r="D63" s="31" t="s">
        <v>223</v>
      </c>
      <c r="E63" s="153" t="s">
        <v>253</v>
      </c>
      <c r="F63" s="154" t="s">
        <v>254</v>
      </c>
      <c r="G63" s="154" t="s">
        <v>255</v>
      </c>
      <c r="H63" s="31" t="s">
        <v>240</v>
      </c>
      <c r="I63" s="193">
        <v>4.69119199999999</v>
      </c>
      <c r="J63" s="31" t="s">
        <v>227</v>
      </c>
      <c r="K63" s="193">
        <v>4.69119199999999</v>
      </c>
      <c r="L63" s="31" t="s">
        <v>256</v>
      </c>
      <c r="M63" s="31">
        <v>517</v>
      </c>
      <c r="N63" s="31">
        <v>1851</v>
      </c>
      <c r="O63" s="189" t="s">
        <v>50</v>
      </c>
      <c r="P63" s="31">
        <v>2021.3</v>
      </c>
      <c r="Q63" s="31">
        <v>2021.12</v>
      </c>
      <c r="R63" s="31" t="s">
        <v>229</v>
      </c>
      <c r="S63" s="31" t="s">
        <v>230</v>
      </c>
    </row>
    <row r="64" s="90" customFormat="1" ht="33.75" spans="1:19">
      <c r="A64" s="31">
        <v>7</v>
      </c>
      <c r="B64" s="152" t="s">
        <v>257</v>
      </c>
      <c r="C64" s="31" t="s">
        <v>213</v>
      </c>
      <c r="D64" s="31" t="s">
        <v>223</v>
      </c>
      <c r="E64" s="153" t="s">
        <v>258</v>
      </c>
      <c r="F64" s="154" t="s">
        <v>259</v>
      </c>
      <c r="G64" s="154" t="s">
        <v>260</v>
      </c>
      <c r="H64" s="31" t="s">
        <v>240</v>
      </c>
      <c r="I64" s="193">
        <v>57.2436</v>
      </c>
      <c r="J64" s="31" t="s">
        <v>227</v>
      </c>
      <c r="K64" s="193">
        <v>57.2436</v>
      </c>
      <c r="L64" s="31" t="s">
        <v>261</v>
      </c>
      <c r="M64" s="31">
        <v>359</v>
      </c>
      <c r="N64" s="31">
        <v>1162</v>
      </c>
      <c r="O64" s="189" t="s">
        <v>50</v>
      </c>
      <c r="P64" s="31">
        <v>2021.3</v>
      </c>
      <c r="Q64" s="31">
        <v>2021.12</v>
      </c>
      <c r="R64" s="31" t="s">
        <v>229</v>
      </c>
      <c r="S64" s="31" t="s">
        <v>230</v>
      </c>
    </row>
    <row r="65" s="90" customFormat="1" ht="45" spans="1:19">
      <c r="A65" s="31">
        <v>8</v>
      </c>
      <c r="B65" s="152" t="s">
        <v>262</v>
      </c>
      <c r="C65" s="31" t="s">
        <v>213</v>
      </c>
      <c r="D65" s="31" t="s">
        <v>223</v>
      </c>
      <c r="E65" s="153" t="s">
        <v>263</v>
      </c>
      <c r="F65" s="154" t="s">
        <v>264</v>
      </c>
      <c r="G65" s="154" t="s">
        <v>265</v>
      </c>
      <c r="H65" s="31" t="s">
        <v>240</v>
      </c>
      <c r="I65" s="193">
        <v>50.109685</v>
      </c>
      <c r="J65" s="31" t="s">
        <v>227</v>
      </c>
      <c r="K65" s="193">
        <v>50.109685</v>
      </c>
      <c r="L65" s="31" t="s">
        <v>266</v>
      </c>
      <c r="M65" s="31">
        <v>402</v>
      </c>
      <c r="N65" s="31">
        <v>1497</v>
      </c>
      <c r="O65" s="189" t="s">
        <v>50</v>
      </c>
      <c r="P65" s="31">
        <v>2021.3</v>
      </c>
      <c r="Q65" s="31">
        <v>2021.12</v>
      </c>
      <c r="R65" s="31" t="s">
        <v>229</v>
      </c>
      <c r="S65" s="31" t="s">
        <v>230</v>
      </c>
    </row>
    <row r="66" s="90" customFormat="1" ht="45" spans="1:19">
      <c r="A66" s="31">
        <v>9</v>
      </c>
      <c r="B66" s="152" t="s">
        <v>267</v>
      </c>
      <c r="C66" s="31" t="s">
        <v>213</v>
      </c>
      <c r="D66" s="31" t="s">
        <v>223</v>
      </c>
      <c r="E66" s="153" t="s">
        <v>268</v>
      </c>
      <c r="F66" s="154" t="s">
        <v>269</v>
      </c>
      <c r="G66" s="154" t="s">
        <v>270</v>
      </c>
      <c r="H66" s="31" t="s">
        <v>240</v>
      </c>
      <c r="I66" s="193">
        <v>31.9435</v>
      </c>
      <c r="J66" s="31" t="s">
        <v>227</v>
      </c>
      <c r="K66" s="193">
        <v>31.9435</v>
      </c>
      <c r="L66" s="31" t="s">
        <v>271</v>
      </c>
      <c r="M66" s="31">
        <v>387</v>
      </c>
      <c r="N66" s="31">
        <v>1391</v>
      </c>
      <c r="O66" s="189" t="s">
        <v>50</v>
      </c>
      <c r="P66" s="31">
        <v>2021.3</v>
      </c>
      <c r="Q66" s="31">
        <v>2021.12</v>
      </c>
      <c r="R66" s="31" t="s">
        <v>229</v>
      </c>
      <c r="S66" s="31" t="s">
        <v>230</v>
      </c>
    </row>
    <row r="67" s="90" customFormat="1" ht="45" spans="1:19">
      <c r="A67" s="31">
        <v>10</v>
      </c>
      <c r="B67" s="152" t="s">
        <v>272</v>
      </c>
      <c r="C67" s="31" t="s">
        <v>213</v>
      </c>
      <c r="D67" s="31" t="s">
        <v>223</v>
      </c>
      <c r="E67" s="153" t="s">
        <v>273</v>
      </c>
      <c r="F67" s="31" t="s">
        <v>144</v>
      </c>
      <c r="G67" s="154" t="s">
        <v>274</v>
      </c>
      <c r="H67" s="31" t="s">
        <v>240</v>
      </c>
      <c r="I67" s="193">
        <v>53.39455</v>
      </c>
      <c r="J67" s="31" t="s">
        <v>227</v>
      </c>
      <c r="K67" s="193">
        <v>53.39455</v>
      </c>
      <c r="L67" s="31" t="s">
        <v>275</v>
      </c>
      <c r="M67" s="31">
        <v>194</v>
      </c>
      <c r="N67" s="31">
        <v>685</v>
      </c>
      <c r="O67" s="189" t="s">
        <v>50</v>
      </c>
      <c r="P67" s="31">
        <v>2021.3</v>
      </c>
      <c r="Q67" s="31">
        <v>2021.12</v>
      </c>
      <c r="R67" s="31" t="s">
        <v>229</v>
      </c>
      <c r="S67" s="31" t="s">
        <v>230</v>
      </c>
    </row>
    <row r="68" s="86" customFormat="1" ht="67.5" spans="1:19">
      <c r="A68" s="31">
        <v>11</v>
      </c>
      <c r="B68" s="152" t="s">
        <v>276</v>
      </c>
      <c r="C68" s="31" t="s">
        <v>213</v>
      </c>
      <c r="D68" s="31" t="s">
        <v>223</v>
      </c>
      <c r="E68" s="153" t="s">
        <v>277</v>
      </c>
      <c r="F68" s="31" t="s">
        <v>278</v>
      </c>
      <c r="G68" s="154" t="s">
        <v>279</v>
      </c>
      <c r="H68" s="31" t="s">
        <v>240</v>
      </c>
      <c r="I68" s="193">
        <v>18.2805</v>
      </c>
      <c r="J68" s="31" t="s">
        <v>227</v>
      </c>
      <c r="K68" s="193">
        <v>18.2805</v>
      </c>
      <c r="L68" s="31" t="s">
        <v>280</v>
      </c>
      <c r="M68" s="31">
        <v>746</v>
      </c>
      <c r="N68" s="31">
        <v>2678</v>
      </c>
      <c r="O68" s="189" t="s">
        <v>50</v>
      </c>
      <c r="P68" s="31">
        <v>2021.3</v>
      </c>
      <c r="Q68" s="31">
        <v>2021.12</v>
      </c>
      <c r="R68" s="31" t="s">
        <v>229</v>
      </c>
      <c r="S68" s="31" t="s">
        <v>230</v>
      </c>
    </row>
    <row r="69" s="86" customFormat="1" ht="33.75" spans="1:19">
      <c r="A69" s="31">
        <v>12</v>
      </c>
      <c r="B69" s="152" t="s">
        <v>281</v>
      </c>
      <c r="C69" s="31" t="s">
        <v>213</v>
      </c>
      <c r="D69" s="31" t="s">
        <v>223</v>
      </c>
      <c r="E69" s="153" t="s">
        <v>282</v>
      </c>
      <c r="F69" s="31" t="s">
        <v>283</v>
      </c>
      <c r="G69" s="154" t="s">
        <v>284</v>
      </c>
      <c r="H69" s="31" t="s">
        <v>240</v>
      </c>
      <c r="I69" s="193">
        <v>75.2658</v>
      </c>
      <c r="J69" s="31" t="s">
        <v>227</v>
      </c>
      <c r="K69" s="193">
        <v>75.2658</v>
      </c>
      <c r="L69" s="31" t="s">
        <v>285</v>
      </c>
      <c r="M69" s="31">
        <v>428</v>
      </c>
      <c r="N69" s="31">
        <v>940</v>
      </c>
      <c r="O69" s="189" t="s">
        <v>50</v>
      </c>
      <c r="P69" s="31">
        <v>2021.3</v>
      </c>
      <c r="Q69" s="31">
        <v>2021.12</v>
      </c>
      <c r="R69" s="31" t="s">
        <v>229</v>
      </c>
      <c r="S69" s="31" t="s">
        <v>230</v>
      </c>
    </row>
    <row r="70" s="86" customFormat="1" ht="22.5" spans="1:19">
      <c r="A70" s="31">
        <v>13</v>
      </c>
      <c r="B70" s="31" t="s">
        <v>286</v>
      </c>
      <c r="C70" s="31" t="s">
        <v>213</v>
      </c>
      <c r="D70" s="31" t="s">
        <v>223</v>
      </c>
      <c r="E70" s="31" t="s">
        <v>287</v>
      </c>
      <c r="F70" s="31" t="s">
        <v>288</v>
      </c>
      <c r="G70" s="31" t="s">
        <v>166</v>
      </c>
      <c r="H70" s="31" t="s">
        <v>240</v>
      </c>
      <c r="I70" s="201">
        <v>129.2234305</v>
      </c>
      <c r="J70" s="31" t="s">
        <v>227</v>
      </c>
      <c r="K70" s="201">
        <v>129.2234305</v>
      </c>
      <c r="L70" s="31" t="s">
        <v>289</v>
      </c>
      <c r="M70" s="31">
        <v>96</v>
      </c>
      <c r="N70" s="31">
        <v>300</v>
      </c>
      <c r="O70" s="189" t="s">
        <v>50</v>
      </c>
      <c r="P70" s="31">
        <v>2021.3</v>
      </c>
      <c r="Q70" s="31">
        <v>2021.12</v>
      </c>
      <c r="R70" s="31" t="s">
        <v>229</v>
      </c>
      <c r="S70" s="31" t="s">
        <v>230</v>
      </c>
    </row>
    <row r="71" s="86" customFormat="1" ht="45" spans="1:19">
      <c r="A71" s="31">
        <v>14</v>
      </c>
      <c r="B71" s="31" t="s">
        <v>290</v>
      </c>
      <c r="C71" s="31" t="s">
        <v>213</v>
      </c>
      <c r="D71" s="31" t="s">
        <v>223</v>
      </c>
      <c r="E71" s="31" t="s">
        <v>291</v>
      </c>
      <c r="F71" s="31" t="s">
        <v>199</v>
      </c>
      <c r="G71" s="31" t="s">
        <v>292</v>
      </c>
      <c r="H71" s="31" t="s">
        <v>240</v>
      </c>
      <c r="I71" s="201">
        <v>198.72375</v>
      </c>
      <c r="J71" s="31" t="s">
        <v>227</v>
      </c>
      <c r="K71" s="201">
        <v>198.72375</v>
      </c>
      <c r="L71" s="31" t="s">
        <v>293</v>
      </c>
      <c r="M71" s="31">
        <v>164</v>
      </c>
      <c r="N71" s="31">
        <v>543</v>
      </c>
      <c r="O71" s="189" t="s">
        <v>50</v>
      </c>
      <c r="P71" s="31">
        <v>2021.3</v>
      </c>
      <c r="Q71" s="31">
        <v>2021.12</v>
      </c>
      <c r="R71" s="31" t="s">
        <v>229</v>
      </c>
      <c r="S71" s="31" t="s">
        <v>230</v>
      </c>
    </row>
    <row r="72" s="86" customFormat="1" ht="22.5" spans="1:19">
      <c r="A72" s="31">
        <v>15</v>
      </c>
      <c r="B72" s="31" t="s">
        <v>294</v>
      </c>
      <c r="C72" s="31" t="s">
        <v>213</v>
      </c>
      <c r="D72" s="31" t="s">
        <v>223</v>
      </c>
      <c r="E72" s="31" t="s">
        <v>295</v>
      </c>
      <c r="F72" s="31" t="s">
        <v>170</v>
      </c>
      <c r="G72" s="31" t="s">
        <v>175</v>
      </c>
      <c r="H72" s="31" t="s">
        <v>240</v>
      </c>
      <c r="I72" s="201">
        <v>40.486652</v>
      </c>
      <c r="J72" s="31" t="s">
        <v>227</v>
      </c>
      <c r="K72" s="201">
        <v>40.486652</v>
      </c>
      <c r="L72" s="31" t="s">
        <v>296</v>
      </c>
      <c r="M72" s="31">
        <v>54</v>
      </c>
      <c r="N72" s="31">
        <v>188</v>
      </c>
      <c r="O72" s="189" t="s">
        <v>50</v>
      </c>
      <c r="P72" s="31">
        <v>2021.3</v>
      </c>
      <c r="Q72" s="31">
        <v>2021.12</v>
      </c>
      <c r="R72" s="31" t="s">
        <v>229</v>
      </c>
      <c r="S72" s="31" t="s">
        <v>230</v>
      </c>
    </row>
    <row r="73" s="86" customFormat="1" ht="22.5" spans="1:19">
      <c r="A73" s="31">
        <v>16</v>
      </c>
      <c r="B73" s="31" t="s">
        <v>297</v>
      </c>
      <c r="C73" s="31" t="s">
        <v>213</v>
      </c>
      <c r="D73" s="31" t="s">
        <v>223</v>
      </c>
      <c r="E73" s="31" t="s">
        <v>298</v>
      </c>
      <c r="F73" s="31" t="s">
        <v>283</v>
      </c>
      <c r="G73" s="31" t="s">
        <v>299</v>
      </c>
      <c r="H73" s="31" t="s">
        <v>300</v>
      </c>
      <c r="I73" s="210">
        <v>389.29</v>
      </c>
      <c r="J73" s="211" t="s">
        <v>227</v>
      </c>
      <c r="K73" s="210">
        <v>389.29</v>
      </c>
      <c r="L73" s="31" t="s">
        <v>301</v>
      </c>
      <c r="M73" s="31">
        <v>173</v>
      </c>
      <c r="N73" s="31">
        <v>541</v>
      </c>
      <c r="O73" s="189" t="s">
        <v>50</v>
      </c>
      <c r="P73" s="31">
        <v>2021.3</v>
      </c>
      <c r="Q73" s="31">
        <v>2021.12</v>
      </c>
      <c r="R73" s="31" t="s">
        <v>302</v>
      </c>
      <c r="S73" s="31" t="s">
        <v>303</v>
      </c>
    </row>
    <row r="74" s="86" customFormat="1" ht="22.5" spans="1:19">
      <c r="A74" s="31">
        <v>17</v>
      </c>
      <c r="B74" s="31" t="s">
        <v>304</v>
      </c>
      <c r="C74" s="31" t="s">
        <v>213</v>
      </c>
      <c r="D74" s="31" t="s">
        <v>223</v>
      </c>
      <c r="E74" s="199" t="s">
        <v>305</v>
      </c>
      <c r="F74" s="31" t="s">
        <v>170</v>
      </c>
      <c r="G74" s="31" t="s">
        <v>306</v>
      </c>
      <c r="H74" s="31" t="s">
        <v>300</v>
      </c>
      <c r="I74" s="53">
        <v>395.5</v>
      </c>
      <c r="J74" s="31" t="s">
        <v>227</v>
      </c>
      <c r="K74" s="53">
        <v>395.5</v>
      </c>
      <c r="L74" s="31" t="s">
        <v>307</v>
      </c>
      <c r="M74" s="31">
        <v>139</v>
      </c>
      <c r="N74" s="31">
        <v>493</v>
      </c>
      <c r="O74" s="189" t="s">
        <v>50</v>
      </c>
      <c r="P74" s="31">
        <v>2021.3</v>
      </c>
      <c r="Q74" s="31">
        <v>2021.12</v>
      </c>
      <c r="R74" s="31" t="s">
        <v>308</v>
      </c>
      <c r="S74" s="31" t="s">
        <v>309</v>
      </c>
    </row>
    <row r="75" s="86" customFormat="1" spans="1:19">
      <c r="A75" s="31">
        <v>18</v>
      </c>
      <c r="B75" s="31" t="s">
        <v>310</v>
      </c>
      <c r="C75" s="31" t="s">
        <v>213</v>
      </c>
      <c r="D75" s="31" t="s">
        <v>223</v>
      </c>
      <c r="E75" s="31" t="s">
        <v>311</v>
      </c>
      <c r="F75" s="25" t="s">
        <v>144</v>
      </c>
      <c r="G75" s="31" t="s">
        <v>312</v>
      </c>
      <c r="H75" s="31" t="s">
        <v>300</v>
      </c>
      <c r="I75" s="53">
        <v>86.6</v>
      </c>
      <c r="J75" s="31" t="s">
        <v>227</v>
      </c>
      <c r="K75" s="53">
        <v>86.6</v>
      </c>
      <c r="L75" s="31" t="s">
        <v>313</v>
      </c>
      <c r="M75" s="31">
        <v>100</v>
      </c>
      <c r="N75" s="31">
        <v>332</v>
      </c>
      <c r="O75" s="189" t="s">
        <v>50</v>
      </c>
      <c r="P75" s="31">
        <v>2021.3</v>
      </c>
      <c r="Q75" s="31">
        <v>2021.12</v>
      </c>
      <c r="R75" s="25" t="s">
        <v>110</v>
      </c>
      <c r="S75" s="25" t="s">
        <v>314</v>
      </c>
    </row>
    <row r="76" ht="27" spans="1:19">
      <c r="A76" s="148"/>
      <c r="B76" s="149" t="s">
        <v>315</v>
      </c>
      <c r="C76" s="148"/>
      <c r="D76" s="148"/>
      <c r="E76" s="200"/>
      <c r="F76" s="148"/>
      <c r="G76" s="148"/>
      <c r="H76" s="148"/>
      <c r="I76" s="212">
        <v>9476.7117</v>
      </c>
      <c r="J76" s="213"/>
      <c r="K76" s="214">
        <v>9476.7117</v>
      </c>
      <c r="L76" s="148"/>
      <c r="M76" s="148"/>
      <c r="N76" s="148"/>
      <c r="O76" s="192"/>
      <c r="P76" s="148"/>
      <c r="Q76" s="224"/>
      <c r="R76" s="148"/>
      <c r="S76" s="148"/>
    </row>
    <row r="77" s="86" customFormat="1" ht="33.75" spans="1:19">
      <c r="A77" s="31">
        <v>19</v>
      </c>
      <c r="B77" s="25" t="s">
        <v>316</v>
      </c>
      <c r="C77" s="31" t="s">
        <v>213</v>
      </c>
      <c r="D77" s="31" t="s">
        <v>29</v>
      </c>
      <c r="E77" s="25" t="s">
        <v>317</v>
      </c>
      <c r="F77" s="31" t="s">
        <v>288</v>
      </c>
      <c r="G77" s="31" t="s">
        <v>318</v>
      </c>
      <c r="H77" s="31" t="s">
        <v>300</v>
      </c>
      <c r="I77" s="199">
        <v>5.6</v>
      </c>
      <c r="J77" s="31" t="s">
        <v>227</v>
      </c>
      <c r="K77" s="199">
        <v>5.6</v>
      </c>
      <c r="L77" s="31" t="s">
        <v>319</v>
      </c>
      <c r="M77" s="31">
        <v>111</v>
      </c>
      <c r="N77" s="31">
        <v>367</v>
      </c>
      <c r="O77" s="189" t="s">
        <v>50</v>
      </c>
      <c r="P77" s="31">
        <v>2021.3</v>
      </c>
      <c r="Q77" s="31">
        <v>2021.12</v>
      </c>
      <c r="R77" s="31" t="s">
        <v>229</v>
      </c>
      <c r="S77" s="31" t="s">
        <v>230</v>
      </c>
    </row>
    <row r="78" s="86" customFormat="1" ht="22.5" spans="1:19">
      <c r="A78" s="31">
        <v>20</v>
      </c>
      <c r="B78" s="31" t="s">
        <v>320</v>
      </c>
      <c r="C78" s="31" t="s">
        <v>213</v>
      </c>
      <c r="D78" s="31" t="s">
        <v>29</v>
      </c>
      <c r="E78" s="31" t="s">
        <v>321</v>
      </c>
      <c r="F78" s="31" t="s">
        <v>288</v>
      </c>
      <c r="G78" s="31" t="s">
        <v>318</v>
      </c>
      <c r="H78" s="31" t="s">
        <v>300</v>
      </c>
      <c r="I78" s="199">
        <v>398</v>
      </c>
      <c r="J78" s="31" t="s">
        <v>227</v>
      </c>
      <c r="K78" s="199">
        <v>398</v>
      </c>
      <c r="L78" s="31" t="s">
        <v>319</v>
      </c>
      <c r="M78" s="31">
        <v>111</v>
      </c>
      <c r="N78" s="31">
        <v>367</v>
      </c>
      <c r="O78" s="189" t="s">
        <v>50</v>
      </c>
      <c r="P78" s="31">
        <v>2021.3</v>
      </c>
      <c r="Q78" s="31">
        <v>2021.12</v>
      </c>
      <c r="R78" s="31" t="s">
        <v>322</v>
      </c>
      <c r="S78" s="31" t="s">
        <v>322</v>
      </c>
    </row>
    <row r="79" s="86" customFormat="1" ht="56.25" spans="1:19">
      <c r="A79" s="31">
        <v>21</v>
      </c>
      <c r="B79" s="31" t="s">
        <v>323</v>
      </c>
      <c r="C79" s="31" t="s">
        <v>213</v>
      </c>
      <c r="D79" s="31" t="s">
        <v>29</v>
      </c>
      <c r="E79" s="25" t="s">
        <v>324</v>
      </c>
      <c r="F79" s="31" t="s">
        <v>288</v>
      </c>
      <c r="G79" s="31" t="s">
        <v>325</v>
      </c>
      <c r="H79" s="31" t="s">
        <v>300</v>
      </c>
      <c r="I79" s="199">
        <v>360</v>
      </c>
      <c r="J79" s="31" t="s">
        <v>227</v>
      </c>
      <c r="K79" s="199">
        <v>360</v>
      </c>
      <c r="L79" s="31" t="s">
        <v>326</v>
      </c>
      <c r="M79" s="31">
        <v>186</v>
      </c>
      <c r="N79" s="31">
        <v>583</v>
      </c>
      <c r="O79" s="189" t="s">
        <v>50</v>
      </c>
      <c r="P79" s="31">
        <v>2021.3</v>
      </c>
      <c r="Q79" s="31">
        <v>2021.12</v>
      </c>
      <c r="R79" s="31" t="s">
        <v>322</v>
      </c>
      <c r="S79" s="31" t="s">
        <v>322</v>
      </c>
    </row>
    <row r="80" s="86" customFormat="1" ht="22.5" spans="1:19">
      <c r="A80" s="31">
        <v>22</v>
      </c>
      <c r="B80" s="31" t="s">
        <v>327</v>
      </c>
      <c r="C80" s="31" t="s">
        <v>213</v>
      </c>
      <c r="D80" s="31" t="s">
        <v>29</v>
      </c>
      <c r="E80" s="31" t="s">
        <v>328</v>
      </c>
      <c r="F80" s="31" t="s">
        <v>150</v>
      </c>
      <c r="G80" s="31" t="s">
        <v>329</v>
      </c>
      <c r="H80" s="31" t="s">
        <v>300</v>
      </c>
      <c r="I80" s="199">
        <v>7.5</v>
      </c>
      <c r="J80" s="31" t="s">
        <v>227</v>
      </c>
      <c r="K80" s="199">
        <v>7.5</v>
      </c>
      <c r="L80" s="31" t="s">
        <v>330</v>
      </c>
      <c r="M80" s="31">
        <v>134</v>
      </c>
      <c r="N80" s="31">
        <v>432</v>
      </c>
      <c r="O80" s="189" t="s">
        <v>50</v>
      </c>
      <c r="P80" s="31">
        <v>2021.3</v>
      </c>
      <c r="Q80" s="31">
        <v>2021.12</v>
      </c>
      <c r="R80" s="31" t="s">
        <v>115</v>
      </c>
      <c r="S80" s="31" t="s">
        <v>115</v>
      </c>
    </row>
    <row r="81" s="86" customFormat="1" ht="22.5" spans="1:19">
      <c r="A81" s="31">
        <v>23</v>
      </c>
      <c r="B81" s="31" t="s">
        <v>331</v>
      </c>
      <c r="C81" s="31" t="s">
        <v>213</v>
      </c>
      <c r="D81" s="31" t="s">
        <v>29</v>
      </c>
      <c r="E81" s="25" t="s">
        <v>332</v>
      </c>
      <c r="F81" s="31" t="s">
        <v>283</v>
      </c>
      <c r="G81" s="31" t="s">
        <v>333</v>
      </c>
      <c r="H81" s="31" t="s">
        <v>300</v>
      </c>
      <c r="I81" s="199">
        <v>365</v>
      </c>
      <c r="J81" s="31" t="s">
        <v>227</v>
      </c>
      <c r="K81" s="199">
        <v>365</v>
      </c>
      <c r="L81" s="31" t="s">
        <v>334</v>
      </c>
      <c r="M81" s="31">
        <v>152</v>
      </c>
      <c r="N81" s="31">
        <v>521</v>
      </c>
      <c r="O81" s="189" t="s">
        <v>50</v>
      </c>
      <c r="P81" s="31">
        <v>2021.3</v>
      </c>
      <c r="Q81" s="31">
        <v>2021.12</v>
      </c>
      <c r="R81" s="31" t="s">
        <v>302</v>
      </c>
      <c r="S81" s="31" t="s">
        <v>302</v>
      </c>
    </row>
    <row r="82" s="86" customFormat="1" ht="22.5" spans="1:19">
      <c r="A82" s="31">
        <v>24</v>
      </c>
      <c r="B82" s="31" t="s">
        <v>335</v>
      </c>
      <c r="C82" s="31" t="s">
        <v>213</v>
      </c>
      <c r="D82" s="31" t="s">
        <v>29</v>
      </c>
      <c r="E82" s="25" t="s">
        <v>336</v>
      </c>
      <c r="F82" s="31" t="s">
        <v>157</v>
      </c>
      <c r="G82" s="31" t="s">
        <v>158</v>
      </c>
      <c r="H82" s="31" t="s">
        <v>300</v>
      </c>
      <c r="I82" s="199">
        <v>288</v>
      </c>
      <c r="J82" s="31" t="s">
        <v>227</v>
      </c>
      <c r="K82" s="199">
        <v>288</v>
      </c>
      <c r="L82" s="31" t="s">
        <v>337</v>
      </c>
      <c r="M82" s="31">
        <v>125</v>
      </c>
      <c r="N82" s="31">
        <v>436</v>
      </c>
      <c r="O82" s="189" t="s">
        <v>50</v>
      </c>
      <c r="P82" s="31">
        <v>2021.3</v>
      </c>
      <c r="Q82" s="31">
        <v>2021.12</v>
      </c>
      <c r="R82" s="31" t="s">
        <v>338</v>
      </c>
      <c r="S82" s="31" t="s">
        <v>338</v>
      </c>
    </row>
    <row r="83" s="86" customFormat="1" ht="33.75" spans="1:19">
      <c r="A83" s="31">
        <v>25</v>
      </c>
      <c r="B83" s="25" t="s">
        <v>339</v>
      </c>
      <c r="C83" s="31" t="s">
        <v>213</v>
      </c>
      <c r="D83" s="31" t="s">
        <v>223</v>
      </c>
      <c r="E83" s="25" t="s">
        <v>340</v>
      </c>
      <c r="F83" s="31" t="s">
        <v>144</v>
      </c>
      <c r="G83" s="31" t="s">
        <v>341</v>
      </c>
      <c r="H83" s="31" t="s">
        <v>300</v>
      </c>
      <c r="I83" s="31">
        <v>300</v>
      </c>
      <c r="J83" s="31" t="s">
        <v>227</v>
      </c>
      <c r="K83" s="31">
        <v>300</v>
      </c>
      <c r="L83" s="31" t="s">
        <v>342</v>
      </c>
      <c r="M83" s="31">
        <v>203</v>
      </c>
      <c r="N83" s="31">
        <v>674</v>
      </c>
      <c r="O83" s="189" t="s">
        <v>50</v>
      </c>
      <c r="P83" s="31">
        <v>2021.3</v>
      </c>
      <c r="Q83" s="31">
        <v>2021.12</v>
      </c>
      <c r="R83" s="31" t="s">
        <v>229</v>
      </c>
      <c r="S83" s="31" t="s">
        <v>230</v>
      </c>
    </row>
    <row r="84" s="86" customFormat="1" ht="22.5" spans="1:19">
      <c r="A84" s="31">
        <v>26</v>
      </c>
      <c r="B84" s="25" t="s">
        <v>343</v>
      </c>
      <c r="C84" s="31" t="s">
        <v>213</v>
      </c>
      <c r="D84" s="31" t="s">
        <v>223</v>
      </c>
      <c r="E84" s="25" t="s">
        <v>344</v>
      </c>
      <c r="F84" s="31" t="s">
        <v>288</v>
      </c>
      <c r="G84" s="31" t="s">
        <v>166</v>
      </c>
      <c r="H84" s="31" t="s">
        <v>345</v>
      </c>
      <c r="I84" s="31">
        <v>317</v>
      </c>
      <c r="J84" s="31" t="s">
        <v>227</v>
      </c>
      <c r="K84" s="31">
        <v>317</v>
      </c>
      <c r="L84" s="31" t="s">
        <v>346</v>
      </c>
      <c r="M84" s="31">
        <v>706</v>
      </c>
      <c r="N84" s="31">
        <v>2506</v>
      </c>
      <c r="O84" s="189" t="s">
        <v>50</v>
      </c>
      <c r="P84" s="31">
        <v>2021.3</v>
      </c>
      <c r="Q84" s="31">
        <v>2021.12</v>
      </c>
      <c r="R84" s="31" t="s">
        <v>229</v>
      </c>
      <c r="S84" s="31" t="s">
        <v>230</v>
      </c>
    </row>
    <row r="85" s="86" customFormat="1" ht="22.5" spans="1:19">
      <c r="A85" s="31">
        <v>27</v>
      </c>
      <c r="B85" s="25" t="s">
        <v>347</v>
      </c>
      <c r="C85" s="31" t="s">
        <v>213</v>
      </c>
      <c r="D85" s="31" t="s">
        <v>223</v>
      </c>
      <c r="E85" s="25" t="s">
        <v>348</v>
      </c>
      <c r="F85" s="31" t="s">
        <v>288</v>
      </c>
      <c r="G85" s="31" t="s">
        <v>166</v>
      </c>
      <c r="H85" s="31" t="s">
        <v>345</v>
      </c>
      <c r="I85" s="31">
        <v>271</v>
      </c>
      <c r="J85" s="31" t="s">
        <v>227</v>
      </c>
      <c r="K85" s="31">
        <v>271</v>
      </c>
      <c r="L85" s="31" t="s">
        <v>346</v>
      </c>
      <c r="M85" s="31">
        <v>706</v>
      </c>
      <c r="N85" s="31">
        <v>2506</v>
      </c>
      <c r="O85" s="189" t="s">
        <v>50</v>
      </c>
      <c r="P85" s="31">
        <v>2021.3</v>
      </c>
      <c r="Q85" s="31">
        <v>2021.12</v>
      </c>
      <c r="R85" s="31" t="s">
        <v>229</v>
      </c>
      <c r="S85" s="31" t="s">
        <v>230</v>
      </c>
    </row>
    <row r="86" s="86" customFormat="1" ht="22.5" spans="1:19">
      <c r="A86" s="31">
        <v>28</v>
      </c>
      <c r="B86" s="31" t="s">
        <v>349</v>
      </c>
      <c r="C86" s="31" t="s">
        <v>213</v>
      </c>
      <c r="D86" s="31" t="s">
        <v>223</v>
      </c>
      <c r="E86" s="25" t="s">
        <v>350</v>
      </c>
      <c r="F86" s="31" t="s">
        <v>31</v>
      </c>
      <c r="G86" s="31" t="s">
        <v>351</v>
      </c>
      <c r="H86" s="31" t="s">
        <v>352</v>
      </c>
      <c r="I86" s="199">
        <v>358</v>
      </c>
      <c r="J86" s="31" t="s">
        <v>227</v>
      </c>
      <c r="K86" s="199">
        <v>358</v>
      </c>
      <c r="L86" s="31" t="s">
        <v>353</v>
      </c>
      <c r="M86" s="31">
        <v>1582</v>
      </c>
      <c r="N86" s="31">
        <v>5414</v>
      </c>
      <c r="O86" s="189" t="s">
        <v>50</v>
      </c>
      <c r="P86" s="31">
        <v>2021.3</v>
      </c>
      <c r="Q86" s="31">
        <v>2021.12</v>
      </c>
      <c r="R86" s="31" t="s">
        <v>229</v>
      </c>
      <c r="S86" s="31" t="s">
        <v>230</v>
      </c>
    </row>
    <row r="87" s="86" customFormat="1" ht="78.75" spans="1:19">
      <c r="A87" s="31">
        <v>29</v>
      </c>
      <c r="B87" s="31" t="s">
        <v>354</v>
      </c>
      <c r="C87" s="31" t="s">
        <v>213</v>
      </c>
      <c r="D87" s="31" t="s">
        <v>223</v>
      </c>
      <c r="E87" s="31" t="s">
        <v>355</v>
      </c>
      <c r="F87" s="189" t="s">
        <v>356</v>
      </c>
      <c r="G87" s="189" t="s">
        <v>356</v>
      </c>
      <c r="H87" s="31" t="s">
        <v>357</v>
      </c>
      <c r="I87" s="201">
        <v>79.25</v>
      </c>
      <c r="J87" s="31" t="s">
        <v>227</v>
      </c>
      <c r="K87" s="199">
        <v>79.25</v>
      </c>
      <c r="L87" s="31" t="s">
        <v>358</v>
      </c>
      <c r="M87" s="31">
        <v>243</v>
      </c>
      <c r="N87" s="31">
        <v>846</v>
      </c>
      <c r="O87" s="189" t="s">
        <v>50</v>
      </c>
      <c r="P87" s="31">
        <v>2021.3</v>
      </c>
      <c r="Q87" s="31">
        <v>2021.12</v>
      </c>
      <c r="R87" s="189" t="s">
        <v>359</v>
      </c>
      <c r="S87" s="189" t="s">
        <v>359</v>
      </c>
    </row>
    <row r="88" s="86" customFormat="1" ht="67.5" spans="1:19">
      <c r="A88" s="31">
        <v>30</v>
      </c>
      <c r="B88" s="152" t="s">
        <v>360</v>
      </c>
      <c r="C88" s="31" t="s">
        <v>213</v>
      </c>
      <c r="D88" s="31" t="s">
        <v>223</v>
      </c>
      <c r="E88" s="31" t="s">
        <v>361</v>
      </c>
      <c r="F88" s="189" t="s">
        <v>362</v>
      </c>
      <c r="G88" s="189" t="s">
        <v>362</v>
      </c>
      <c r="H88" s="31" t="s">
        <v>357</v>
      </c>
      <c r="I88" s="201">
        <v>31.53</v>
      </c>
      <c r="J88" s="201" t="s">
        <v>227</v>
      </c>
      <c r="K88" s="201">
        <v>31.53</v>
      </c>
      <c r="L88" s="31" t="s">
        <v>363</v>
      </c>
      <c r="M88" s="31">
        <v>198</v>
      </c>
      <c r="N88" s="31">
        <v>659</v>
      </c>
      <c r="O88" s="189" t="s">
        <v>50</v>
      </c>
      <c r="P88" s="31">
        <v>2021.3</v>
      </c>
      <c r="Q88" s="31">
        <v>2021.12</v>
      </c>
      <c r="R88" s="189" t="s">
        <v>364</v>
      </c>
      <c r="S88" s="189" t="s">
        <v>364</v>
      </c>
    </row>
    <row r="89" s="86" customFormat="1" ht="67.5" spans="1:19">
      <c r="A89" s="31">
        <v>31</v>
      </c>
      <c r="B89" s="152" t="s">
        <v>365</v>
      </c>
      <c r="C89" s="31" t="s">
        <v>213</v>
      </c>
      <c r="D89" s="31" t="s">
        <v>223</v>
      </c>
      <c r="E89" s="31" t="s">
        <v>366</v>
      </c>
      <c r="F89" s="189" t="s">
        <v>157</v>
      </c>
      <c r="G89" s="189" t="s">
        <v>157</v>
      </c>
      <c r="H89" s="31" t="s">
        <v>357</v>
      </c>
      <c r="I89" s="53">
        <v>130.033</v>
      </c>
      <c r="J89" s="31" t="s">
        <v>227</v>
      </c>
      <c r="K89" s="199">
        <v>130.033</v>
      </c>
      <c r="L89" s="31" t="s">
        <v>367</v>
      </c>
      <c r="M89" s="31">
        <v>159</v>
      </c>
      <c r="N89" s="31">
        <v>587</v>
      </c>
      <c r="O89" s="189" t="s">
        <v>50</v>
      </c>
      <c r="P89" s="31">
        <v>2021.3</v>
      </c>
      <c r="Q89" s="31">
        <v>2021.12</v>
      </c>
      <c r="R89" s="189" t="s">
        <v>368</v>
      </c>
      <c r="S89" s="189" t="s">
        <v>368</v>
      </c>
    </row>
    <row r="90" s="86" customFormat="1" ht="45" spans="1:19">
      <c r="A90" s="31">
        <v>32</v>
      </c>
      <c r="B90" s="152" t="s">
        <v>369</v>
      </c>
      <c r="C90" s="31" t="s">
        <v>213</v>
      </c>
      <c r="D90" s="31" t="s">
        <v>223</v>
      </c>
      <c r="E90" s="31" t="s">
        <v>370</v>
      </c>
      <c r="F90" s="189" t="s">
        <v>199</v>
      </c>
      <c r="G90" s="189" t="s">
        <v>199</v>
      </c>
      <c r="H90" s="31" t="s">
        <v>357</v>
      </c>
      <c r="I90" s="215">
        <v>50.2828</v>
      </c>
      <c r="J90" s="215" t="s">
        <v>227</v>
      </c>
      <c r="K90" s="215">
        <v>50.2828</v>
      </c>
      <c r="L90" s="31" t="s">
        <v>371</v>
      </c>
      <c r="M90" s="31">
        <v>97</v>
      </c>
      <c r="N90" s="31">
        <v>328</v>
      </c>
      <c r="O90" s="189" t="s">
        <v>50</v>
      </c>
      <c r="P90" s="31">
        <v>2021.3</v>
      </c>
      <c r="Q90" s="31">
        <v>2021.12</v>
      </c>
      <c r="R90" s="189" t="s">
        <v>120</v>
      </c>
      <c r="S90" s="189" t="s">
        <v>120</v>
      </c>
    </row>
    <row r="91" s="86" customFormat="1" ht="45" spans="1:19">
      <c r="A91" s="31">
        <v>33</v>
      </c>
      <c r="B91" s="152" t="s">
        <v>372</v>
      </c>
      <c r="C91" s="31" t="s">
        <v>213</v>
      </c>
      <c r="D91" s="31" t="s">
        <v>223</v>
      </c>
      <c r="E91" s="31" t="s">
        <v>373</v>
      </c>
      <c r="F91" s="189" t="s">
        <v>288</v>
      </c>
      <c r="G91" s="189" t="s">
        <v>288</v>
      </c>
      <c r="H91" s="31" t="s">
        <v>357</v>
      </c>
      <c r="I91" s="53">
        <v>65.87</v>
      </c>
      <c r="J91" s="53" t="s">
        <v>227</v>
      </c>
      <c r="K91" s="53">
        <v>65.87</v>
      </c>
      <c r="L91" s="31" t="s">
        <v>374</v>
      </c>
      <c r="M91" s="31">
        <v>139</v>
      </c>
      <c r="N91" s="31">
        <v>455</v>
      </c>
      <c r="O91" s="189" t="s">
        <v>50</v>
      </c>
      <c r="P91" s="31">
        <v>2021.3</v>
      </c>
      <c r="Q91" s="31">
        <v>2021.12</v>
      </c>
      <c r="R91" s="189" t="s">
        <v>322</v>
      </c>
      <c r="S91" s="189" t="s">
        <v>322</v>
      </c>
    </row>
    <row r="92" s="86" customFormat="1" ht="56.25" spans="1:19">
      <c r="A92" s="31">
        <v>34</v>
      </c>
      <c r="B92" s="152" t="s">
        <v>375</v>
      </c>
      <c r="C92" s="31" t="s">
        <v>213</v>
      </c>
      <c r="D92" s="31" t="s">
        <v>223</v>
      </c>
      <c r="E92" s="31" t="s">
        <v>376</v>
      </c>
      <c r="F92" s="189" t="s">
        <v>170</v>
      </c>
      <c r="G92" s="189" t="s">
        <v>170</v>
      </c>
      <c r="H92" s="31" t="s">
        <v>357</v>
      </c>
      <c r="I92" s="201">
        <v>15.17</v>
      </c>
      <c r="J92" s="31" t="s">
        <v>227</v>
      </c>
      <c r="K92" s="199">
        <v>15.17</v>
      </c>
      <c r="L92" s="31" t="s">
        <v>377</v>
      </c>
      <c r="M92" s="31">
        <v>40</v>
      </c>
      <c r="N92" s="31">
        <v>139</v>
      </c>
      <c r="O92" s="189" t="s">
        <v>50</v>
      </c>
      <c r="P92" s="31">
        <v>2021.3</v>
      </c>
      <c r="Q92" s="31">
        <v>2021.12</v>
      </c>
      <c r="R92" s="189" t="s">
        <v>308</v>
      </c>
      <c r="S92" s="189" t="s">
        <v>308</v>
      </c>
    </row>
    <row r="93" s="86" customFormat="1" ht="33.75" spans="1:19">
      <c r="A93" s="31">
        <v>35</v>
      </c>
      <c r="B93" s="152" t="s">
        <v>378</v>
      </c>
      <c r="C93" s="31" t="s">
        <v>213</v>
      </c>
      <c r="D93" s="31" t="s">
        <v>223</v>
      </c>
      <c r="E93" s="201" t="s">
        <v>379</v>
      </c>
      <c r="F93" s="31" t="s">
        <v>170</v>
      </c>
      <c r="G93" s="31" t="s">
        <v>380</v>
      </c>
      <c r="H93" s="31" t="s">
        <v>300</v>
      </c>
      <c r="I93" s="201">
        <v>51.13</v>
      </c>
      <c r="J93" s="201" t="s">
        <v>227</v>
      </c>
      <c r="K93" s="201">
        <v>51.13</v>
      </c>
      <c r="L93" s="31" t="s">
        <v>381</v>
      </c>
      <c r="M93" s="31">
        <v>141</v>
      </c>
      <c r="N93" s="31">
        <v>526</v>
      </c>
      <c r="O93" s="189" t="s">
        <v>50</v>
      </c>
      <c r="P93" s="31">
        <v>2021.3</v>
      </c>
      <c r="Q93" s="31">
        <v>2021.12</v>
      </c>
      <c r="R93" s="31" t="s">
        <v>308</v>
      </c>
      <c r="S93" s="31" t="s">
        <v>308</v>
      </c>
    </row>
    <row r="94" s="86" customFormat="1" ht="33.75" spans="1:19">
      <c r="A94" s="31">
        <v>36</v>
      </c>
      <c r="B94" s="25" t="s">
        <v>382</v>
      </c>
      <c r="C94" s="31" t="s">
        <v>213</v>
      </c>
      <c r="D94" s="31" t="s">
        <v>223</v>
      </c>
      <c r="E94" s="25" t="s">
        <v>383</v>
      </c>
      <c r="F94" s="31" t="s">
        <v>288</v>
      </c>
      <c r="G94" s="31" t="s">
        <v>166</v>
      </c>
      <c r="H94" s="31" t="s">
        <v>300</v>
      </c>
      <c r="I94" s="199">
        <v>0.63</v>
      </c>
      <c r="J94" s="31" t="s">
        <v>227</v>
      </c>
      <c r="K94" s="199">
        <v>0.63</v>
      </c>
      <c r="L94" s="31" t="s">
        <v>289</v>
      </c>
      <c r="M94" s="31">
        <v>96</v>
      </c>
      <c r="N94" s="31">
        <v>300</v>
      </c>
      <c r="O94" s="189" t="s">
        <v>50</v>
      </c>
      <c r="P94" s="31">
        <v>2021.3</v>
      </c>
      <c r="Q94" s="31">
        <v>2021.12</v>
      </c>
      <c r="R94" s="189" t="s">
        <v>322</v>
      </c>
      <c r="S94" s="189" t="s">
        <v>322</v>
      </c>
    </row>
    <row r="95" s="86" customFormat="1" ht="22.5" spans="1:19">
      <c r="A95" s="31">
        <v>37</v>
      </c>
      <c r="B95" s="25" t="s">
        <v>384</v>
      </c>
      <c r="C95" s="31" t="s">
        <v>213</v>
      </c>
      <c r="D95" s="31" t="s">
        <v>223</v>
      </c>
      <c r="E95" s="25" t="s">
        <v>385</v>
      </c>
      <c r="F95" s="31" t="s">
        <v>199</v>
      </c>
      <c r="G95" s="31" t="s">
        <v>386</v>
      </c>
      <c r="H95" s="31" t="s">
        <v>300</v>
      </c>
      <c r="I95" s="199">
        <v>17</v>
      </c>
      <c r="J95" s="31" t="s">
        <v>227</v>
      </c>
      <c r="K95" s="199">
        <v>17</v>
      </c>
      <c r="L95" s="31" t="s">
        <v>387</v>
      </c>
      <c r="M95" s="31">
        <v>66</v>
      </c>
      <c r="N95" s="31">
        <v>202</v>
      </c>
      <c r="O95" s="189" t="s">
        <v>50</v>
      </c>
      <c r="P95" s="31">
        <v>2021.3</v>
      </c>
      <c r="Q95" s="31">
        <v>2021.12</v>
      </c>
      <c r="R95" s="189" t="s">
        <v>120</v>
      </c>
      <c r="S95" s="189" t="s">
        <v>120</v>
      </c>
    </row>
    <row r="96" s="86" customFormat="1" ht="22.5" spans="1:19">
      <c r="A96" s="31">
        <v>38</v>
      </c>
      <c r="B96" s="31" t="s">
        <v>388</v>
      </c>
      <c r="C96" s="31" t="s">
        <v>213</v>
      </c>
      <c r="D96" s="31" t="s">
        <v>223</v>
      </c>
      <c r="E96" s="202" t="s">
        <v>389</v>
      </c>
      <c r="F96" s="31" t="s">
        <v>31</v>
      </c>
      <c r="G96" s="31" t="s">
        <v>351</v>
      </c>
      <c r="H96" s="31" t="s">
        <v>300</v>
      </c>
      <c r="I96" s="193">
        <v>392.7159</v>
      </c>
      <c r="J96" s="31" t="s">
        <v>227</v>
      </c>
      <c r="K96" s="193">
        <v>392.7159</v>
      </c>
      <c r="L96" s="31" t="s">
        <v>390</v>
      </c>
      <c r="M96" s="31">
        <v>13626</v>
      </c>
      <c r="N96" s="31">
        <v>47712</v>
      </c>
      <c r="O96" s="189" t="s">
        <v>50</v>
      </c>
      <c r="P96" s="31">
        <v>2021.3</v>
      </c>
      <c r="Q96" s="31">
        <v>2021.12</v>
      </c>
      <c r="R96" s="31" t="s">
        <v>229</v>
      </c>
      <c r="S96" s="31" t="s">
        <v>230</v>
      </c>
    </row>
    <row r="97" s="92" customFormat="1" ht="22.5" spans="1:19">
      <c r="A97" s="203">
        <v>39</v>
      </c>
      <c r="B97" s="203" t="s">
        <v>391</v>
      </c>
      <c r="C97" s="203" t="s">
        <v>213</v>
      </c>
      <c r="D97" s="203" t="s">
        <v>223</v>
      </c>
      <c r="E97" s="204" t="s">
        <v>392</v>
      </c>
      <c r="F97" s="203" t="s">
        <v>31</v>
      </c>
      <c r="G97" s="203" t="s">
        <v>351</v>
      </c>
      <c r="H97" s="203" t="s">
        <v>300</v>
      </c>
      <c r="I97" s="216">
        <v>349.59</v>
      </c>
      <c r="J97" s="217" t="s">
        <v>227</v>
      </c>
      <c r="K97" s="216">
        <v>349.59</v>
      </c>
      <c r="L97" s="203" t="s">
        <v>390</v>
      </c>
      <c r="M97" s="203">
        <v>13626</v>
      </c>
      <c r="N97" s="203">
        <v>47712</v>
      </c>
      <c r="O97" s="189" t="s">
        <v>50</v>
      </c>
      <c r="P97" s="203">
        <v>2021.3</v>
      </c>
      <c r="Q97" s="203">
        <v>2021.12</v>
      </c>
      <c r="R97" s="203" t="s">
        <v>229</v>
      </c>
      <c r="S97" s="203" t="s">
        <v>230</v>
      </c>
    </row>
    <row r="98" s="86" customFormat="1" ht="22.5" spans="1:19">
      <c r="A98" s="31">
        <v>40</v>
      </c>
      <c r="B98" s="25" t="s">
        <v>393</v>
      </c>
      <c r="C98" s="31" t="s">
        <v>213</v>
      </c>
      <c r="D98" s="31" t="s">
        <v>29</v>
      </c>
      <c r="E98" s="25" t="s">
        <v>394</v>
      </c>
      <c r="F98" s="31" t="s">
        <v>144</v>
      </c>
      <c r="G98" s="31" t="s">
        <v>395</v>
      </c>
      <c r="H98" s="31" t="s">
        <v>300</v>
      </c>
      <c r="I98" s="199">
        <v>240</v>
      </c>
      <c r="J98" s="31" t="s">
        <v>227</v>
      </c>
      <c r="K98" s="199">
        <v>240</v>
      </c>
      <c r="L98" s="31" t="s">
        <v>396</v>
      </c>
      <c r="M98" s="31">
        <v>87</v>
      </c>
      <c r="N98" s="31">
        <v>297</v>
      </c>
      <c r="O98" s="189" t="s">
        <v>50</v>
      </c>
      <c r="P98" s="31">
        <v>2021.3</v>
      </c>
      <c r="Q98" s="31">
        <v>2021.12</v>
      </c>
      <c r="R98" s="31" t="s">
        <v>229</v>
      </c>
      <c r="S98" s="31" t="s">
        <v>230</v>
      </c>
    </row>
    <row r="99" s="86" customFormat="1" ht="22.5" spans="1:19">
      <c r="A99" s="31">
        <v>41</v>
      </c>
      <c r="B99" s="25" t="s">
        <v>397</v>
      </c>
      <c r="C99" s="31" t="s">
        <v>213</v>
      </c>
      <c r="D99" s="31" t="s">
        <v>29</v>
      </c>
      <c r="E99" s="25" t="s">
        <v>398</v>
      </c>
      <c r="F99" s="31" t="s">
        <v>144</v>
      </c>
      <c r="G99" s="31" t="s">
        <v>399</v>
      </c>
      <c r="H99" s="31" t="s">
        <v>300</v>
      </c>
      <c r="I99" s="199">
        <v>120</v>
      </c>
      <c r="J99" s="31" t="s">
        <v>227</v>
      </c>
      <c r="K99" s="199">
        <v>120</v>
      </c>
      <c r="L99" s="31" t="s">
        <v>400</v>
      </c>
      <c r="M99" s="31">
        <v>128</v>
      </c>
      <c r="N99" s="31">
        <v>434</v>
      </c>
      <c r="O99" s="189" t="s">
        <v>50</v>
      </c>
      <c r="P99" s="31">
        <v>2021.3</v>
      </c>
      <c r="Q99" s="31">
        <v>2021.12</v>
      </c>
      <c r="R99" s="31" t="s">
        <v>229</v>
      </c>
      <c r="S99" s="31" t="s">
        <v>230</v>
      </c>
    </row>
    <row r="100" s="86" customFormat="1" ht="22.5" spans="1:19">
      <c r="A100" s="31">
        <v>42</v>
      </c>
      <c r="B100" s="25" t="s">
        <v>401</v>
      </c>
      <c r="C100" s="31" t="s">
        <v>213</v>
      </c>
      <c r="D100" s="31" t="s">
        <v>29</v>
      </c>
      <c r="E100" s="25" t="s">
        <v>402</v>
      </c>
      <c r="F100" s="31" t="s">
        <v>99</v>
      </c>
      <c r="G100" s="31" t="s">
        <v>181</v>
      </c>
      <c r="H100" s="31" t="s">
        <v>300</v>
      </c>
      <c r="I100" s="199">
        <v>720</v>
      </c>
      <c r="J100" s="31" t="s">
        <v>227</v>
      </c>
      <c r="K100" s="199">
        <v>720</v>
      </c>
      <c r="L100" s="31" t="s">
        <v>403</v>
      </c>
      <c r="M100" s="31">
        <v>79</v>
      </c>
      <c r="N100" s="31">
        <v>295</v>
      </c>
      <c r="O100" s="189" t="s">
        <v>50</v>
      </c>
      <c r="P100" s="31">
        <v>2021.3</v>
      </c>
      <c r="Q100" s="31">
        <v>2021.12</v>
      </c>
      <c r="R100" s="31" t="s">
        <v>229</v>
      </c>
      <c r="S100" s="31" t="s">
        <v>230</v>
      </c>
    </row>
    <row r="101" s="86" customFormat="1" ht="22.5" spans="1:19">
      <c r="A101" s="31">
        <v>43</v>
      </c>
      <c r="B101" s="25" t="s">
        <v>404</v>
      </c>
      <c r="C101" s="31" t="s">
        <v>213</v>
      </c>
      <c r="D101" s="31" t="s">
        <v>29</v>
      </c>
      <c r="E101" s="25" t="s">
        <v>405</v>
      </c>
      <c r="F101" s="31" t="s">
        <v>144</v>
      </c>
      <c r="G101" s="31" t="s">
        <v>123</v>
      </c>
      <c r="H101" s="31" t="s">
        <v>300</v>
      </c>
      <c r="I101" s="199">
        <v>372</v>
      </c>
      <c r="J101" s="31" t="s">
        <v>227</v>
      </c>
      <c r="K101" s="199">
        <v>372</v>
      </c>
      <c r="L101" s="31" t="s">
        <v>406</v>
      </c>
      <c r="M101" s="31">
        <v>107</v>
      </c>
      <c r="N101" s="31">
        <v>378</v>
      </c>
      <c r="O101" s="189" t="s">
        <v>50</v>
      </c>
      <c r="P101" s="31">
        <v>2021.3</v>
      </c>
      <c r="Q101" s="31">
        <v>2021.12</v>
      </c>
      <c r="R101" s="31" t="s">
        <v>229</v>
      </c>
      <c r="S101" s="31" t="s">
        <v>230</v>
      </c>
    </row>
    <row r="102" s="86" customFormat="1" ht="22.5" spans="1:19">
      <c r="A102" s="31">
        <v>44</v>
      </c>
      <c r="B102" s="25" t="s">
        <v>407</v>
      </c>
      <c r="C102" s="31" t="s">
        <v>213</v>
      </c>
      <c r="D102" s="31" t="s">
        <v>29</v>
      </c>
      <c r="E102" s="25" t="s">
        <v>408</v>
      </c>
      <c r="F102" s="31" t="s">
        <v>150</v>
      </c>
      <c r="G102" s="31" t="s">
        <v>114</v>
      </c>
      <c r="H102" s="31" t="s">
        <v>300</v>
      </c>
      <c r="I102" s="199">
        <v>600</v>
      </c>
      <c r="J102" s="31" t="s">
        <v>227</v>
      </c>
      <c r="K102" s="199">
        <v>600</v>
      </c>
      <c r="L102" s="31" t="s">
        <v>409</v>
      </c>
      <c r="M102" s="31">
        <v>83</v>
      </c>
      <c r="N102" s="31">
        <v>291</v>
      </c>
      <c r="O102" s="189" t="s">
        <v>50</v>
      </c>
      <c r="P102" s="31">
        <v>2021.3</v>
      </c>
      <c r="Q102" s="31">
        <v>2021.12</v>
      </c>
      <c r="R102" s="31" t="s">
        <v>229</v>
      </c>
      <c r="S102" s="31" t="s">
        <v>230</v>
      </c>
    </row>
    <row r="103" s="93" customFormat="1" ht="22.5" spans="1:19">
      <c r="A103" s="31">
        <v>45</v>
      </c>
      <c r="B103" s="25" t="s">
        <v>410</v>
      </c>
      <c r="C103" s="31" t="s">
        <v>213</v>
      </c>
      <c r="D103" s="31" t="s">
        <v>29</v>
      </c>
      <c r="E103" s="25" t="s">
        <v>411</v>
      </c>
      <c r="F103" s="31" t="s">
        <v>412</v>
      </c>
      <c r="G103" s="31" t="s">
        <v>413</v>
      </c>
      <c r="H103" s="31" t="s">
        <v>300</v>
      </c>
      <c r="I103" s="199">
        <v>735</v>
      </c>
      <c r="J103" s="31" t="s">
        <v>227</v>
      </c>
      <c r="K103" s="199">
        <v>735</v>
      </c>
      <c r="L103" s="31" t="s">
        <v>414</v>
      </c>
      <c r="M103" s="31">
        <v>78</v>
      </c>
      <c r="N103" s="31">
        <v>255</v>
      </c>
      <c r="O103" s="189" t="s">
        <v>50</v>
      </c>
      <c r="P103" s="31">
        <v>2021.3</v>
      </c>
      <c r="Q103" s="31">
        <v>2021.12</v>
      </c>
      <c r="R103" s="31" t="s">
        <v>229</v>
      </c>
      <c r="S103" s="31" t="s">
        <v>230</v>
      </c>
    </row>
    <row r="104" s="93" customFormat="1" ht="22.5" spans="1:19">
      <c r="A104" s="31">
        <v>46</v>
      </c>
      <c r="B104" s="25" t="s">
        <v>415</v>
      </c>
      <c r="C104" s="31" t="s">
        <v>213</v>
      </c>
      <c r="D104" s="31" t="s">
        <v>29</v>
      </c>
      <c r="E104" s="25" t="s">
        <v>416</v>
      </c>
      <c r="F104" s="31" t="s">
        <v>283</v>
      </c>
      <c r="G104" s="31" t="s">
        <v>333</v>
      </c>
      <c r="H104" s="31" t="s">
        <v>300</v>
      </c>
      <c r="I104" s="199">
        <v>211</v>
      </c>
      <c r="J104" s="31" t="s">
        <v>227</v>
      </c>
      <c r="K104" s="199">
        <v>211</v>
      </c>
      <c r="L104" s="31" t="s">
        <v>334</v>
      </c>
      <c r="M104" s="31">
        <v>152</v>
      </c>
      <c r="N104" s="31">
        <v>521</v>
      </c>
      <c r="O104" s="189" t="s">
        <v>50</v>
      </c>
      <c r="P104" s="31">
        <v>2021.3</v>
      </c>
      <c r="Q104" s="31">
        <v>2021.12</v>
      </c>
      <c r="R104" s="31" t="s">
        <v>229</v>
      </c>
      <c r="S104" s="31" t="s">
        <v>230</v>
      </c>
    </row>
    <row r="105" s="93" customFormat="1" ht="22.5" spans="1:19">
      <c r="A105" s="31">
        <v>47</v>
      </c>
      <c r="B105" s="25" t="s">
        <v>417</v>
      </c>
      <c r="C105" s="31" t="s">
        <v>213</v>
      </c>
      <c r="D105" s="31" t="s">
        <v>29</v>
      </c>
      <c r="E105" s="25" t="s">
        <v>418</v>
      </c>
      <c r="F105" s="31" t="s">
        <v>283</v>
      </c>
      <c r="G105" s="31" t="s">
        <v>333</v>
      </c>
      <c r="H105" s="31" t="s">
        <v>300</v>
      </c>
      <c r="I105" s="199">
        <v>159</v>
      </c>
      <c r="J105" s="31" t="s">
        <v>227</v>
      </c>
      <c r="K105" s="199">
        <v>159</v>
      </c>
      <c r="L105" s="31" t="s">
        <v>334</v>
      </c>
      <c r="M105" s="31">
        <v>152</v>
      </c>
      <c r="N105" s="31">
        <v>521</v>
      </c>
      <c r="O105" s="189" t="s">
        <v>50</v>
      </c>
      <c r="P105" s="31">
        <v>2021.3</v>
      </c>
      <c r="Q105" s="31">
        <v>2021.12</v>
      </c>
      <c r="R105" s="31" t="s">
        <v>229</v>
      </c>
      <c r="S105" s="31" t="s">
        <v>230</v>
      </c>
    </row>
    <row r="106" s="93" customFormat="1" ht="22.5" spans="1:19">
      <c r="A106" s="31">
        <v>48</v>
      </c>
      <c r="B106" s="25" t="s">
        <v>419</v>
      </c>
      <c r="C106" s="31" t="s">
        <v>213</v>
      </c>
      <c r="D106" s="31" t="s">
        <v>29</v>
      </c>
      <c r="E106" s="25" t="s">
        <v>420</v>
      </c>
      <c r="F106" s="31" t="s">
        <v>412</v>
      </c>
      <c r="G106" s="31" t="s">
        <v>421</v>
      </c>
      <c r="H106" s="31" t="s">
        <v>300</v>
      </c>
      <c r="I106" s="199">
        <v>341</v>
      </c>
      <c r="J106" s="31" t="s">
        <v>227</v>
      </c>
      <c r="K106" s="199">
        <v>341</v>
      </c>
      <c r="L106" s="31" t="s">
        <v>422</v>
      </c>
      <c r="M106" s="31">
        <v>64</v>
      </c>
      <c r="N106" s="31">
        <v>227</v>
      </c>
      <c r="O106" s="189" t="s">
        <v>50</v>
      </c>
      <c r="P106" s="31">
        <v>2021.3</v>
      </c>
      <c r="Q106" s="31">
        <v>2021.12</v>
      </c>
      <c r="R106" s="31" t="s">
        <v>229</v>
      </c>
      <c r="S106" s="31" t="s">
        <v>230</v>
      </c>
    </row>
    <row r="107" s="93" customFormat="1" ht="22.5" spans="1:19">
      <c r="A107" s="31">
        <v>49</v>
      </c>
      <c r="B107" s="25" t="s">
        <v>423</v>
      </c>
      <c r="C107" s="31" t="s">
        <v>213</v>
      </c>
      <c r="D107" s="31" t="s">
        <v>29</v>
      </c>
      <c r="E107" s="31" t="s">
        <v>424</v>
      </c>
      <c r="F107" s="31" t="s">
        <v>99</v>
      </c>
      <c r="G107" s="31" t="s">
        <v>425</v>
      </c>
      <c r="H107" s="31" t="s">
        <v>300</v>
      </c>
      <c r="I107" s="218">
        <v>1</v>
      </c>
      <c r="J107" s="31" t="s">
        <v>227</v>
      </c>
      <c r="K107" s="218">
        <v>1</v>
      </c>
      <c r="L107" s="31" t="s">
        <v>426</v>
      </c>
      <c r="M107" s="31">
        <v>121</v>
      </c>
      <c r="N107" s="31">
        <v>405</v>
      </c>
      <c r="O107" s="189" t="s">
        <v>50</v>
      </c>
      <c r="P107" s="31">
        <v>2021.3</v>
      </c>
      <c r="Q107" s="31">
        <v>2021.12</v>
      </c>
      <c r="R107" s="31" t="s">
        <v>229</v>
      </c>
      <c r="S107" s="31" t="s">
        <v>230</v>
      </c>
    </row>
    <row r="108" s="86" customFormat="1" ht="33.75" spans="1:19">
      <c r="A108" s="31">
        <v>50</v>
      </c>
      <c r="B108" s="25" t="s">
        <v>427</v>
      </c>
      <c r="C108" s="31" t="s">
        <v>213</v>
      </c>
      <c r="D108" s="31" t="s">
        <v>29</v>
      </c>
      <c r="E108" s="31" t="s">
        <v>428</v>
      </c>
      <c r="F108" s="31" t="s">
        <v>144</v>
      </c>
      <c r="G108" s="31" t="s">
        <v>429</v>
      </c>
      <c r="H108" s="31" t="s">
        <v>300</v>
      </c>
      <c r="I108" s="218">
        <v>30</v>
      </c>
      <c r="J108" s="31" t="s">
        <v>227</v>
      </c>
      <c r="K108" s="218">
        <v>30</v>
      </c>
      <c r="L108" s="31" t="s">
        <v>430</v>
      </c>
      <c r="M108" s="31">
        <v>105</v>
      </c>
      <c r="N108" s="31">
        <v>354</v>
      </c>
      <c r="O108" s="189" t="s">
        <v>50</v>
      </c>
      <c r="P108" s="31">
        <v>2021.3</v>
      </c>
      <c r="Q108" s="31">
        <v>2021.12</v>
      </c>
      <c r="R108" s="31" t="s">
        <v>229</v>
      </c>
      <c r="S108" s="31" t="s">
        <v>230</v>
      </c>
    </row>
    <row r="109" s="86" customFormat="1" spans="1:19">
      <c r="A109" s="31">
        <v>51</v>
      </c>
      <c r="B109" s="31" t="s">
        <v>431</v>
      </c>
      <c r="C109" s="31" t="s">
        <v>213</v>
      </c>
      <c r="D109" s="31" t="s">
        <v>29</v>
      </c>
      <c r="E109" s="25" t="s">
        <v>432</v>
      </c>
      <c r="F109" s="31" t="s">
        <v>99</v>
      </c>
      <c r="G109" s="31" t="s">
        <v>181</v>
      </c>
      <c r="H109" s="31" t="s">
        <v>300</v>
      </c>
      <c r="I109" s="199">
        <v>130</v>
      </c>
      <c r="J109" s="31" t="s">
        <v>227</v>
      </c>
      <c r="K109" s="199">
        <v>130</v>
      </c>
      <c r="L109" s="31" t="s">
        <v>403</v>
      </c>
      <c r="M109" s="31">
        <v>79</v>
      </c>
      <c r="N109" s="31">
        <v>295</v>
      </c>
      <c r="O109" s="189" t="s">
        <v>50</v>
      </c>
      <c r="P109" s="31">
        <v>2021.3</v>
      </c>
      <c r="Q109" s="31">
        <v>2021.12</v>
      </c>
      <c r="R109" s="31" t="s">
        <v>433</v>
      </c>
      <c r="S109" s="31" t="s">
        <v>433</v>
      </c>
    </row>
    <row r="110" s="86" customFormat="1" ht="22.5" spans="1:19">
      <c r="A110" s="31">
        <v>52</v>
      </c>
      <c r="B110" s="25" t="s">
        <v>434</v>
      </c>
      <c r="C110" s="31" t="s">
        <v>213</v>
      </c>
      <c r="D110" s="31" t="s">
        <v>29</v>
      </c>
      <c r="E110" s="25" t="s">
        <v>435</v>
      </c>
      <c r="F110" s="31" t="s">
        <v>150</v>
      </c>
      <c r="G110" s="31" t="s">
        <v>436</v>
      </c>
      <c r="H110" s="31" t="s">
        <v>300</v>
      </c>
      <c r="I110" s="201">
        <v>122.35</v>
      </c>
      <c r="J110" s="201" t="s">
        <v>227</v>
      </c>
      <c r="K110" s="201">
        <v>122.35</v>
      </c>
      <c r="L110" s="31" t="s">
        <v>437</v>
      </c>
      <c r="M110" s="31">
        <v>217</v>
      </c>
      <c r="N110" s="31">
        <v>723</v>
      </c>
      <c r="O110" s="189" t="s">
        <v>50</v>
      </c>
      <c r="P110" s="31">
        <v>2021.3</v>
      </c>
      <c r="Q110" s="31">
        <v>2021.12</v>
      </c>
      <c r="R110" s="31" t="s">
        <v>115</v>
      </c>
      <c r="S110" s="31" t="s">
        <v>115</v>
      </c>
    </row>
    <row r="111" s="86" customFormat="1" ht="33" customHeight="1" spans="1:19">
      <c r="A111" s="31">
        <v>53</v>
      </c>
      <c r="B111" s="31" t="s">
        <v>438</v>
      </c>
      <c r="C111" s="31" t="s">
        <v>213</v>
      </c>
      <c r="D111" s="31" t="s">
        <v>223</v>
      </c>
      <c r="E111" s="205" t="s">
        <v>439</v>
      </c>
      <c r="F111" s="31" t="s">
        <v>288</v>
      </c>
      <c r="G111" s="31" t="s">
        <v>440</v>
      </c>
      <c r="H111" s="31" t="s">
        <v>300</v>
      </c>
      <c r="I111" s="218">
        <v>41.9</v>
      </c>
      <c r="J111" s="31" t="s">
        <v>227</v>
      </c>
      <c r="K111" s="218">
        <v>41.9</v>
      </c>
      <c r="L111" s="31" t="s">
        <v>441</v>
      </c>
      <c r="M111" s="31">
        <v>75</v>
      </c>
      <c r="N111" s="31">
        <v>216</v>
      </c>
      <c r="O111" s="189" t="s">
        <v>50</v>
      </c>
      <c r="P111" s="31">
        <v>2021.3</v>
      </c>
      <c r="Q111" s="31">
        <v>2021.12</v>
      </c>
      <c r="R111" s="31" t="s">
        <v>322</v>
      </c>
      <c r="S111" s="31" t="s">
        <v>322</v>
      </c>
    </row>
    <row r="112" s="86" customFormat="1" spans="1:19">
      <c r="A112" s="31">
        <v>54</v>
      </c>
      <c r="B112" s="31" t="s">
        <v>442</v>
      </c>
      <c r="C112" s="31" t="s">
        <v>213</v>
      </c>
      <c r="D112" s="31" t="s">
        <v>223</v>
      </c>
      <c r="E112" s="31" t="s">
        <v>317</v>
      </c>
      <c r="F112" s="31" t="s">
        <v>288</v>
      </c>
      <c r="G112" s="31" t="s">
        <v>443</v>
      </c>
      <c r="H112" s="31" t="s">
        <v>300</v>
      </c>
      <c r="I112" s="218">
        <v>60</v>
      </c>
      <c r="J112" s="31" t="s">
        <v>227</v>
      </c>
      <c r="K112" s="218">
        <v>60</v>
      </c>
      <c r="L112" s="31" t="s">
        <v>374</v>
      </c>
      <c r="M112" s="31">
        <v>139</v>
      </c>
      <c r="N112" s="31">
        <v>455</v>
      </c>
      <c r="O112" s="189" t="s">
        <v>50</v>
      </c>
      <c r="P112" s="31">
        <v>2021.3</v>
      </c>
      <c r="Q112" s="31">
        <v>2021.12</v>
      </c>
      <c r="R112" s="31" t="s">
        <v>322</v>
      </c>
      <c r="S112" s="31" t="s">
        <v>322</v>
      </c>
    </row>
    <row r="113" s="86" customFormat="1" ht="42" customHeight="1" spans="1:19">
      <c r="A113" s="31">
        <v>55</v>
      </c>
      <c r="B113" s="31" t="s">
        <v>444</v>
      </c>
      <c r="C113" s="31" t="s">
        <v>213</v>
      </c>
      <c r="D113" s="31" t="s">
        <v>223</v>
      </c>
      <c r="E113" s="31" t="s">
        <v>445</v>
      </c>
      <c r="F113" s="31" t="s">
        <v>288</v>
      </c>
      <c r="G113" s="31" t="s">
        <v>440</v>
      </c>
      <c r="H113" s="31" t="s">
        <v>300</v>
      </c>
      <c r="I113" s="218">
        <v>19.26</v>
      </c>
      <c r="J113" s="31" t="s">
        <v>227</v>
      </c>
      <c r="K113" s="218">
        <v>19.26</v>
      </c>
      <c r="L113" s="31" t="s">
        <v>441</v>
      </c>
      <c r="M113" s="31">
        <v>75</v>
      </c>
      <c r="N113" s="31">
        <v>216</v>
      </c>
      <c r="O113" s="189" t="s">
        <v>50</v>
      </c>
      <c r="P113" s="31">
        <v>2021.3</v>
      </c>
      <c r="Q113" s="31">
        <v>2021.12</v>
      </c>
      <c r="R113" s="31" t="s">
        <v>322</v>
      </c>
      <c r="S113" s="31" t="s">
        <v>322</v>
      </c>
    </row>
    <row r="114" s="86" customFormat="1" ht="22.5" spans="1:19">
      <c r="A114" s="31">
        <v>56</v>
      </c>
      <c r="B114" s="31" t="s">
        <v>446</v>
      </c>
      <c r="C114" s="31" t="s">
        <v>213</v>
      </c>
      <c r="D114" s="31" t="s">
        <v>29</v>
      </c>
      <c r="E114" s="31" t="s">
        <v>447</v>
      </c>
      <c r="F114" s="31" t="s">
        <v>288</v>
      </c>
      <c r="G114" s="31" t="s">
        <v>443</v>
      </c>
      <c r="H114" s="31" t="s">
        <v>300</v>
      </c>
      <c r="I114" s="218">
        <v>6.8</v>
      </c>
      <c r="J114" s="31" t="s">
        <v>227</v>
      </c>
      <c r="K114" s="218">
        <v>6.8</v>
      </c>
      <c r="L114" s="31" t="s">
        <v>374</v>
      </c>
      <c r="M114" s="31">
        <v>139</v>
      </c>
      <c r="N114" s="31">
        <v>455</v>
      </c>
      <c r="O114" s="189" t="s">
        <v>50</v>
      </c>
      <c r="P114" s="31">
        <v>2021.3</v>
      </c>
      <c r="Q114" s="31">
        <v>2021.12</v>
      </c>
      <c r="R114" s="31" t="s">
        <v>322</v>
      </c>
      <c r="S114" s="31" t="s">
        <v>322</v>
      </c>
    </row>
    <row r="115" s="86" customFormat="1" ht="31" customHeight="1" spans="1:19">
      <c r="A115" s="31">
        <v>57</v>
      </c>
      <c r="B115" s="31" t="s">
        <v>448</v>
      </c>
      <c r="C115" s="31" t="s">
        <v>213</v>
      </c>
      <c r="D115" s="31" t="s">
        <v>29</v>
      </c>
      <c r="E115" s="31" t="s">
        <v>449</v>
      </c>
      <c r="F115" s="31" t="s">
        <v>131</v>
      </c>
      <c r="G115" s="31" t="s">
        <v>450</v>
      </c>
      <c r="H115" s="31" t="s">
        <v>300</v>
      </c>
      <c r="I115" s="218">
        <v>80</v>
      </c>
      <c r="J115" s="31" t="s">
        <v>227</v>
      </c>
      <c r="K115" s="218">
        <v>80</v>
      </c>
      <c r="L115" s="31" t="s">
        <v>451</v>
      </c>
      <c r="M115" s="31">
        <v>43</v>
      </c>
      <c r="N115" s="31">
        <v>144</v>
      </c>
      <c r="O115" s="189" t="s">
        <v>50</v>
      </c>
      <c r="P115" s="31">
        <v>2021.3</v>
      </c>
      <c r="Q115" s="31">
        <v>2021.12</v>
      </c>
      <c r="R115" s="31" t="s">
        <v>135</v>
      </c>
      <c r="S115" s="31" t="s">
        <v>135</v>
      </c>
    </row>
    <row r="116" s="92" customFormat="1" ht="22.5" spans="1:19">
      <c r="A116" s="203">
        <v>58</v>
      </c>
      <c r="B116" s="203" t="s">
        <v>452</v>
      </c>
      <c r="C116" s="203" t="s">
        <v>213</v>
      </c>
      <c r="D116" s="203" t="s">
        <v>29</v>
      </c>
      <c r="E116" s="203" t="s">
        <v>453</v>
      </c>
      <c r="F116" s="203" t="s">
        <v>199</v>
      </c>
      <c r="G116" s="203" t="s">
        <v>454</v>
      </c>
      <c r="H116" s="203" t="s">
        <v>300</v>
      </c>
      <c r="I116" s="214">
        <v>319</v>
      </c>
      <c r="J116" s="203" t="s">
        <v>227</v>
      </c>
      <c r="K116" s="214">
        <v>319</v>
      </c>
      <c r="L116" s="203" t="s">
        <v>455</v>
      </c>
      <c r="M116" s="203">
        <v>45</v>
      </c>
      <c r="N116" s="203">
        <v>159</v>
      </c>
      <c r="O116" s="219" t="s">
        <v>50</v>
      </c>
      <c r="P116" s="203">
        <v>2021.3</v>
      </c>
      <c r="Q116" s="203">
        <v>2021.12</v>
      </c>
      <c r="R116" s="203" t="s">
        <v>456</v>
      </c>
      <c r="S116" s="203" t="s">
        <v>456</v>
      </c>
    </row>
    <row r="117" s="92" customFormat="1" ht="36" spans="1:19">
      <c r="A117" s="203">
        <v>59</v>
      </c>
      <c r="B117" s="206" t="s">
        <v>457</v>
      </c>
      <c r="C117" s="207" t="s">
        <v>213</v>
      </c>
      <c r="D117" s="207" t="s">
        <v>223</v>
      </c>
      <c r="E117" s="208">
        <v>1.682</v>
      </c>
      <c r="F117" s="209" t="s">
        <v>458</v>
      </c>
      <c r="G117" s="209" t="s">
        <v>459</v>
      </c>
      <c r="H117" s="207" t="s">
        <v>460</v>
      </c>
      <c r="I117" s="220">
        <v>7.1</v>
      </c>
      <c r="J117" s="221" t="s">
        <v>80</v>
      </c>
      <c r="K117" s="220">
        <v>7.124111</v>
      </c>
      <c r="L117" s="207" t="s">
        <v>461</v>
      </c>
      <c r="M117" s="221">
        <v>201</v>
      </c>
      <c r="N117" s="221">
        <v>746</v>
      </c>
      <c r="O117" s="222" t="s">
        <v>50</v>
      </c>
      <c r="P117" s="223">
        <v>43891</v>
      </c>
      <c r="Q117" s="223">
        <v>44166</v>
      </c>
      <c r="R117" s="207" t="s">
        <v>462</v>
      </c>
      <c r="S117" s="207" t="s">
        <v>463</v>
      </c>
    </row>
    <row r="118" s="92" customFormat="1" ht="36" spans="1:19">
      <c r="A118" s="203">
        <v>60</v>
      </c>
      <c r="B118" s="206" t="s">
        <v>464</v>
      </c>
      <c r="C118" s="207" t="s">
        <v>213</v>
      </c>
      <c r="D118" s="207" t="s">
        <v>223</v>
      </c>
      <c r="E118" s="208">
        <v>0.255</v>
      </c>
      <c r="F118" s="209" t="s">
        <v>458</v>
      </c>
      <c r="G118" s="209" t="s">
        <v>459</v>
      </c>
      <c r="H118" s="207" t="s">
        <v>460</v>
      </c>
      <c r="I118" s="220">
        <v>1.1</v>
      </c>
      <c r="J118" s="221" t="s">
        <v>80</v>
      </c>
      <c r="K118" s="220">
        <v>1.0800525</v>
      </c>
      <c r="L118" s="207" t="s">
        <v>461</v>
      </c>
      <c r="M118" s="221">
        <v>201</v>
      </c>
      <c r="N118" s="221">
        <v>746</v>
      </c>
      <c r="O118" s="222" t="s">
        <v>50</v>
      </c>
      <c r="P118" s="223">
        <v>43891</v>
      </c>
      <c r="Q118" s="223">
        <v>44166</v>
      </c>
      <c r="R118" s="207" t="s">
        <v>462</v>
      </c>
      <c r="S118" s="207" t="s">
        <v>463</v>
      </c>
    </row>
    <row r="119" s="92" customFormat="1" ht="36" spans="1:19">
      <c r="A119" s="203">
        <v>61</v>
      </c>
      <c r="B119" s="206" t="s">
        <v>465</v>
      </c>
      <c r="C119" s="207" t="s">
        <v>213</v>
      </c>
      <c r="D119" s="207" t="s">
        <v>223</v>
      </c>
      <c r="E119" s="208">
        <v>0.644</v>
      </c>
      <c r="F119" s="209" t="s">
        <v>458</v>
      </c>
      <c r="G119" s="209" t="s">
        <v>459</v>
      </c>
      <c r="H119" s="207" t="s">
        <v>460</v>
      </c>
      <c r="I119" s="220">
        <v>2.7</v>
      </c>
      <c r="J119" s="221" t="s">
        <v>80</v>
      </c>
      <c r="K119" s="220">
        <v>2.727662</v>
      </c>
      <c r="L119" s="207" t="s">
        <v>461</v>
      </c>
      <c r="M119" s="221">
        <v>201</v>
      </c>
      <c r="N119" s="221">
        <v>746</v>
      </c>
      <c r="O119" s="222" t="s">
        <v>50</v>
      </c>
      <c r="P119" s="223">
        <v>43891</v>
      </c>
      <c r="Q119" s="223">
        <v>44166</v>
      </c>
      <c r="R119" s="207" t="s">
        <v>462</v>
      </c>
      <c r="S119" s="207" t="s">
        <v>463</v>
      </c>
    </row>
    <row r="120" s="92" customFormat="1" ht="36" spans="1:19">
      <c r="A120" s="203">
        <v>62</v>
      </c>
      <c r="B120" s="206" t="s">
        <v>466</v>
      </c>
      <c r="C120" s="207" t="s">
        <v>213</v>
      </c>
      <c r="D120" s="207" t="s">
        <v>223</v>
      </c>
      <c r="E120" s="208">
        <v>1.344</v>
      </c>
      <c r="F120" s="209" t="s">
        <v>458</v>
      </c>
      <c r="G120" s="209" t="s">
        <v>459</v>
      </c>
      <c r="H120" s="207" t="s">
        <v>460</v>
      </c>
      <c r="I120" s="220">
        <v>5.7</v>
      </c>
      <c r="J120" s="221" t="s">
        <v>80</v>
      </c>
      <c r="K120" s="220">
        <v>5.692512</v>
      </c>
      <c r="L120" s="207" t="s">
        <v>461</v>
      </c>
      <c r="M120" s="221">
        <v>201</v>
      </c>
      <c r="N120" s="221">
        <v>746</v>
      </c>
      <c r="O120" s="222" t="s">
        <v>50</v>
      </c>
      <c r="P120" s="223">
        <v>43891</v>
      </c>
      <c r="Q120" s="223">
        <v>44166</v>
      </c>
      <c r="R120" s="207" t="s">
        <v>462</v>
      </c>
      <c r="S120" s="207" t="s">
        <v>463</v>
      </c>
    </row>
    <row r="121" s="92" customFormat="1" ht="36" spans="1:19">
      <c r="A121" s="203">
        <v>63</v>
      </c>
      <c r="B121" s="206" t="s">
        <v>467</v>
      </c>
      <c r="C121" s="207" t="s">
        <v>213</v>
      </c>
      <c r="D121" s="207" t="s">
        <v>223</v>
      </c>
      <c r="E121" s="208">
        <v>0.789</v>
      </c>
      <c r="F121" s="209" t="s">
        <v>283</v>
      </c>
      <c r="G121" s="209" t="s">
        <v>468</v>
      </c>
      <c r="H121" s="207" t="s">
        <v>460</v>
      </c>
      <c r="I121" s="220">
        <v>3.3</v>
      </c>
      <c r="J121" s="221" t="s">
        <v>80</v>
      </c>
      <c r="K121" s="220">
        <v>3.3418095</v>
      </c>
      <c r="L121" s="207" t="s">
        <v>469</v>
      </c>
      <c r="M121" s="221">
        <v>135</v>
      </c>
      <c r="N121" s="221">
        <v>472</v>
      </c>
      <c r="O121" s="222" t="s">
        <v>50</v>
      </c>
      <c r="P121" s="223">
        <v>43891</v>
      </c>
      <c r="Q121" s="223">
        <v>44166</v>
      </c>
      <c r="R121" s="207" t="s">
        <v>462</v>
      </c>
      <c r="S121" s="207" t="s">
        <v>463</v>
      </c>
    </row>
    <row r="122" s="92" customFormat="1" ht="36" spans="1:19">
      <c r="A122" s="203">
        <v>64</v>
      </c>
      <c r="B122" s="206" t="s">
        <v>470</v>
      </c>
      <c r="C122" s="207" t="s">
        <v>213</v>
      </c>
      <c r="D122" s="207" t="s">
        <v>223</v>
      </c>
      <c r="E122" s="208">
        <v>1.47</v>
      </c>
      <c r="F122" s="206" t="s">
        <v>283</v>
      </c>
      <c r="G122" s="206" t="s">
        <v>471</v>
      </c>
      <c r="H122" s="207" t="s">
        <v>460</v>
      </c>
      <c r="I122" s="220">
        <v>6.2</v>
      </c>
      <c r="J122" s="221" t="s">
        <v>80</v>
      </c>
      <c r="K122" s="220">
        <v>6.226185</v>
      </c>
      <c r="L122" s="207" t="s">
        <v>472</v>
      </c>
      <c r="M122" s="221">
        <v>170</v>
      </c>
      <c r="N122" s="221">
        <v>643</v>
      </c>
      <c r="O122" s="222" t="s">
        <v>50</v>
      </c>
      <c r="P122" s="223">
        <v>43891</v>
      </c>
      <c r="Q122" s="223">
        <v>44166</v>
      </c>
      <c r="R122" s="207" t="s">
        <v>462</v>
      </c>
      <c r="S122" s="207" t="s">
        <v>463</v>
      </c>
    </row>
    <row r="123" s="92" customFormat="1" ht="36" spans="1:19">
      <c r="A123" s="203">
        <v>65</v>
      </c>
      <c r="B123" s="206" t="s">
        <v>473</v>
      </c>
      <c r="C123" s="207" t="s">
        <v>213</v>
      </c>
      <c r="D123" s="207" t="s">
        <v>223</v>
      </c>
      <c r="E123" s="208">
        <v>0.754</v>
      </c>
      <c r="F123" s="206" t="s">
        <v>283</v>
      </c>
      <c r="G123" s="206" t="s">
        <v>471</v>
      </c>
      <c r="H123" s="207" t="s">
        <v>460</v>
      </c>
      <c r="I123" s="220">
        <v>3.2</v>
      </c>
      <c r="J123" s="221" t="s">
        <v>80</v>
      </c>
      <c r="K123" s="220">
        <v>3.193567</v>
      </c>
      <c r="L123" s="207" t="s">
        <v>472</v>
      </c>
      <c r="M123" s="221">
        <v>170</v>
      </c>
      <c r="N123" s="221">
        <v>643</v>
      </c>
      <c r="O123" s="222" t="s">
        <v>50</v>
      </c>
      <c r="P123" s="223">
        <v>43891</v>
      </c>
      <c r="Q123" s="223">
        <v>44166</v>
      </c>
      <c r="R123" s="207" t="s">
        <v>462</v>
      </c>
      <c r="S123" s="207" t="s">
        <v>463</v>
      </c>
    </row>
    <row r="124" s="92" customFormat="1" ht="36" spans="1:19">
      <c r="A124" s="203">
        <v>66</v>
      </c>
      <c r="B124" s="206" t="s">
        <v>474</v>
      </c>
      <c r="C124" s="207" t="s">
        <v>213</v>
      </c>
      <c r="D124" s="207" t="s">
        <v>223</v>
      </c>
      <c r="E124" s="208">
        <v>0.96</v>
      </c>
      <c r="F124" s="206" t="s">
        <v>170</v>
      </c>
      <c r="G124" s="206" t="s">
        <v>475</v>
      </c>
      <c r="H124" s="207" t="s">
        <v>460</v>
      </c>
      <c r="I124" s="220">
        <v>4.1</v>
      </c>
      <c r="J124" s="221" t="s">
        <v>80</v>
      </c>
      <c r="K124" s="220">
        <v>4.06608</v>
      </c>
      <c r="L124" s="207" t="s">
        <v>476</v>
      </c>
      <c r="M124" s="221">
        <v>124</v>
      </c>
      <c r="N124" s="221">
        <v>486</v>
      </c>
      <c r="O124" s="222" t="s">
        <v>50</v>
      </c>
      <c r="P124" s="223">
        <v>43891</v>
      </c>
      <c r="Q124" s="223">
        <v>44166</v>
      </c>
      <c r="R124" s="207" t="s">
        <v>462</v>
      </c>
      <c r="S124" s="207" t="s">
        <v>463</v>
      </c>
    </row>
    <row r="125" s="92" customFormat="1" ht="36" spans="1:19">
      <c r="A125" s="203">
        <v>67</v>
      </c>
      <c r="B125" s="206" t="s">
        <v>477</v>
      </c>
      <c r="C125" s="207" t="s">
        <v>213</v>
      </c>
      <c r="D125" s="207" t="s">
        <v>223</v>
      </c>
      <c r="E125" s="208">
        <v>0.43</v>
      </c>
      <c r="F125" s="206" t="s">
        <v>170</v>
      </c>
      <c r="G125" s="206" t="s">
        <v>475</v>
      </c>
      <c r="H125" s="207" t="s">
        <v>460</v>
      </c>
      <c r="I125" s="220">
        <v>1.8</v>
      </c>
      <c r="J125" s="221" t="s">
        <v>80</v>
      </c>
      <c r="K125" s="220">
        <v>1.821265</v>
      </c>
      <c r="L125" s="207" t="s">
        <v>476</v>
      </c>
      <c r="M125" s="221">
        <v>124</v>
      </c>
      <c r="N125" s="221">
        <v>486</v>
      </c>
      <c r="O125" s="222" t="s">
        <v>50</v>
      </c>
      <c r="P125" s="223">
        <v>43891</v>
      </c>
      <c r="Q125" s="223">
        <v>44166</v>
      </c>
      <c r="R125" s="207" t="s">
        <v>462</v>
      </c>
      <c r="S125" s="207" t="s">
        <v>463</v>
      </c>
    </row>
    <row r="126" s="92" customFormat="1" ht="36" spans="1:19">
      <c r="A126" s="203">
        <v>68</v>
      </c>
      <c r="B126" s="206" t="s">
        <v>478</v>
      </c>
      <c r="C126" s="207" t="s">
        <v>213</v>
      </c>
      <c r="D126" s="207" t="s">
        <v>223</v>
      </c>
      <c r="E126" s="208">
        <v>1.304</v>
      </c>
      <c r="F126" s="206" t="s">
        <v>288</v>
      </c>
      <c r="G126" s="206" t="s">
        <v>440</v>
      </c>
      <c r="H126" s="207" t="s">
        <v>460</v>
      </c>
      <c r="I126" s="220">
        <v>5.5</v>
      </c>
      <c r="J126" s="221" t="s">
        <v>80</v>
      </c>
      <c r="K126" s="220">
        <v>5.523092</v>
      </c>
      <c r="L126" s="207" t="s">
        <v>441</v>
      </c>
      <c r="M126" s="221">
        <v>75</v>
      </c>
      <c r="N126" s="221">
        <v>216</v>
      </c>
      <c r="O126" s="222" t="s">
        <v>50</v>
      </c>
      <c r="P126" s="223">
        <v>43891</v>
      </c>
      <c r="Q126" s="223">
        <v>44166</v>
      </c>
      <c r="R126" s="207" t="s">
        <v>462</v>
      </c>
      <c r="S126" s="207" t="s">
        <v>463</v>
      </c>
    </row>
    <row r="127" s="92" customFormat="1" ht="36" spans="1:19">
      <c r="A127" s="203">
        <v>69</v>
      </c>
      <c r="B127" s="206" t="s">
        <v>479</v>
      </c>
      <c r="C127" s="207" t="s">
        <v>213</v>
      </c>
      <c r="D127" s="207" t="s">
        <v>223</v>
      </c>
      <c r="E127" s="208">
        <v>2.593</v>
      </c>
      <c r="F127" s="206" t="s">
        <v>458</v>
      </c>
      <c r="G127" s="206" t="s">
        <v>480</v>
      </c>
      <c r="H127" s="207" t="s">
        <v>460</v>
      </c>
      <c r="I127" s="220">
        <v>11</v>
      </c>
      <c r="J127" s="221" t="s">
        <v>80</v>
      </c>
      <c r="K127" s="220">
        <v>10.9826515</v>
      </c>
      <c r="L127" s="207" t="s">
        <v>481</v>
      </c>
      <c r="M127" s="221">
        <v>174</v>
      </c>
      <c r="N127" s="221">
        <v>631</v>
      </c>
      <c r="O127" s="222" t="s">
        <v>50</v>
      </c>
      <c r="P127" s="223">
        <v>43891</v>
      </c>
      <c r="Q127" s="223">
        <v>44166</v>
      </c>
      <c r="R127" s="207" t="s">
        <v>462</v>
      </c>
      <c r="S127" s="207" t="s">
        <v>463</v>
      </c>
    </row>
    <row r="128" s="92" customFormat="1" ht="36" spans="1:19">
      <c r="A128" s="203">
        <v>70</v>
      </c>
      <c r="B128" s="206" t="s">
        <v>482</v>
      </c>
      <c r="C128" s="207" t="s">
        <v>213</v>
      </c>
      <c r="D128" s="207" t="s">
        <v>223</v>
      </c>
      <c r="E128" s="208">
        <v>0.665</v>
      </c>
      <c r="F128" s="206" t="s">
        <v>412</v>
      </c>
      <c r="G128" s="206" t="s">
        <v>483</v>
      </c>
      <c r="H128" s="207" t="s">
        <v>460</v>
      </c>
      <c r="I128" s="220">
        <v>2.8</v>
      </c>
      <c r="J128" s="221" t="s">
        <v>80</v>
      </c>
      <c r="K128" s="220">
        <v>2.8166075</v>
      </c>
      <c r="L128" s="207" t="s">
        <v>484</v>
      </c>
      <c r="M128" s="221">
        <v>107</v>
      </c>
      <c r="N128" s="221">
        <v>356</v>
      </c>
      <c r="O128" s="222" t="s">
        <v>50</v>
      </c>
      <c r="P128" s="223">
        <v>43891</v>
      </c>
      <c r="Q128" s="223">
        <v>44166</v>
      </c>
      <c r="R128" s="207" t="s">
        <v>462</v>
      </c>
      <c r="S128" s="207" t="s">
        <v>463</v>
      </c>
    </row>
    <row r="129" s="92" customFormat="1" ht="36" spans="1:19">
      <c r="A129" s="203">
        <v>71</v>
      </c>
      <c r="B129" s="206" t="s">
        <v>485</v>
      </c>
      <c r="C129" s="207" t="s">
        <v>213</v>
      </c>
      <c r="D129" s="207" t="s">
        <v>223</v>
      </c>
      <c r="E129" s="208">
        <v>1.411</v>
      </c>
      <c r="F129" s="206" t="s">
        <v>283</v>
      </c>
      <c r="G129" s="206" t="s">
        <v>486</v>
      </c>
      <c r="H129" s="207" t="s">
        <v>460</v>
      </c>
      <c r="I129" s="220">
        <v>6</v>
      </c>
      <c r="J129" s="221" t="s">
        <v>80</v>
      </c>
      <c r="K129" s="220">
        <v>5.9762905</v>
      </c>
      <c r="L129" s="207" t="s">
        <v>487</v>
      </c>
      <c r="M129" s="221">
        <v>87</v>
      </c>
      <c r="N129" s="221">
        <v>346</v>
      </c>
      <c r="O129" s="222" t="s">
        <v>50</v>
      </c>
      <c r="P129" s="223">
        <v>43891</v>
      </c>
      <c r="Q129" s="223">
        <v>44166</v>
      </c>
      <c r="R129" s="207" t="s">
        <v>462</v>
      </c>
      <c r="S129" s="207" t="s">
        <v>463</v>
      </c>
    </row>
    <row r="130" s="92" customFormat="1" ht="36" spans="1:19">
      <c r="A130" s="203">
        <v>72</v>
      </c>
      <c r="B130" s="206" t="s">
        <v>488</v>
      </c>
      <c r="C130" s="207" t="s">
        <v>213</v>
      </c>
      <c r="D130" s="207" t="s">
        <v>223</v>
      </c>
      <c r="E130" s="208">
        <v>1.543</v>
      </c>
      <c r="F130" s="206" t="s">
        <v>412</v>
      </c>
      <c r="G130" s="206" t="s">
        <v>489</v>
      </c>
      <c r="H130" s="207" t="s">
        <v>460</v>
      </c>
      <c r="I130" s="220">
        <v>6.5</v>
      </c>
      <c r="J130" s="221" t="s">
        <v>80</v>
      </c>
      <c r="K130" s="220">
        <v>6.5353765</v>
      </c>
      <c r="L130" s="207" t="s">
        <v>490</v>
      </c>
      <c r="M130" s="221">
        <v>88</v>
      </c>
      <c r="N130" s="221">
        <v>319</v>
      </c>
      <c r="O130" s="222" t="s">
        <v>50</v>
      </c>
      <c r="P130" s="223">
        <v>43891</v>
      </c>
      <c r="Q130" s="223">
        <v>44166</v>
      </c>
      <c r="R130" s="207" t="s">
        <v>462</v>
      </c>
      <c r="S130" s="207" t="s">
        <v>463</v>
      </c>
    </row>
    <row r="131" s="92" customFormat="1" ht="36" spans="1:19">
      <c r="A131" s="203">
        <v>73</v>
      </c>
      <c r="B131" s="206" t="s">
        <v>491</v>
      </c>
      <c r="C131" s="207" t="s">
        <v>213</v>
      </c>
      <c r="D131" s="207" t="s">
        <v>223</v>
      </c>
      <c r="E131" s="208">
        <v>1.79</v>
      </c>
      <c r="F131" s="206" t="s">
        <v>412</v>
      </c>
      <c r="G131" s="206" t="s">
        <v>492</v>
      </c>
      <c r="H131" s="207" t="s">
        <v>460</v>
      </c>
      <c r="I131" s="220">
        <v>7.6</v>
      </c>
      <c r="J131" s="221" t="s">
        <v>80</v>
      </c>
      <c r="K131" s="220">
        <v>7.581545</v>
      </c>
      <c r="L131" s="207" t="s">
        <v>493</v>
      </c>
      <c r="M131" s="221">
        <v>195</v>
      </c>
      <c r="N131" s="221">
        <v>694</v>
      </c>
      <c r="O131" s="222" t="s">
        <v>50</v>
      </c>
      <c r="P131" s="223">
        <v>43891</v>
      </c>
      <c r="Q131" s="223">
        <v>44166</v>
      </c>
      <c r="R131" s="207" t="s">
        <v>462</v>
      </c>
      <c r="S131" s="207" t="s">
        <v>463</v>
      </c>
    </row>
    <row r="132" s="92" customFormat="1" ht="36" spans="1:19">
      <c r="A132" s="203">
        <v>74</v>
      </c>
      <c r="B132" s="207" t="s">
        <v>494</v>
      </c>
      <c r="C132" s="207" t="s">
        <v>213</v>
      </c>
      <c r="D132" s="207" t="s">
        <v>223</v>
      </c>
      <c r="E132" s="208">
        <v>0.46</v>
      </c>
      <c r="F132" s="207" t="s">
        <v>199</v>
      </c>
      <c r="G132" s="207" t="s">
        <v>126</v>
      </c>
      <c r="H132" s="207" t="s">
        <v>460</v>
      </c>
      <c r="I132" s="220">
        <v>1.9</v>
      </c>
      <c r="J132" s="221" t="s">
        <v>80</v>
      </c>
      <c r="K132" s="220">
        <v>1.94833</v>
      </c>
      <c r="L132" s="207" t="s">
        <v>495</v>
      </c>
      <c r="M132" s="221">
        <v>95</v>
      </c>
      <c r="N132" s="221">
        <v>352</v>
      </c>
      <c r="O132" s="222" t="s">
        <v>50</v>
      </c>
      <c r="P132" s="223">
        <v>43891</v>
      </c>
      <c r="Q132" s="223">
        <v>44166</v>
      </c>
      <c r="R132" s="207" t="s">
        <v>462</v>
      </c>
      <c r="S132" s="207" t="s">
        <v>463</v>
      </c>
    </row>
    <row r="133" s="92" customFormat="1" ht="36" spans="1:19">
      <c r="A133" s="203">
        <v>75</v>
      </c>
      <c r="B133" s="207" t="s">
        <v>496</v>
      </c>
      <c r="C133" s="207" t="s">
        <v>213</v>
      </c>
      <c r="D133" s="207" t="s">
        <v>223</v>
      </c>
      <c r="E133" s="208">
        <v>1.2</v>
      </c>
      <c r="F133" s="207" t="s">
        <v>199</v>
      </c>
      <c r="G133" s="207" t="s">
        <v>200</v>
      </c>
      <c r="H133" s="207" t="s">
        <v>460</v>
      </c>
      <c r="I133" s="220">
        <v>5.1</v>
      </c>
      <c r="J133" s="221" t="s">
        <v>80</v>
      </c>
      <c r="K133" s="220">
        <v>5.0826</v>
      </c>
      <c r="L133" s="207" t="s">
        <v>497</v>
      </c>
      <c r="M133" s="221">
        <v>82</v>
      </c>
      <c r="N133" s="221">
        <v>257</v>
      </c>
      <c r="O133" s="222" t="s">
        <v>50</v>
      </c>
      <c r="P133" s="223">
        <v>43891</v>
      </c>
      <c r="Q133" s="223">
        <v>44166</v>
      </c>
      <c r="R133" s="207" t="s">
        <v>462</v>
      </c>
      <c r="S133" s="207" t="s">
        <v>463</v>
      </c>
    </row>
    <row r="134" s="92" customFormat="1" ht="36" spans="1:19">
      <c r="A134" s="203">
        <v>76</v>
      </c>
      <c r="B134" s="207" t="s">
        <v>498</v>
      </c>
      <c r="C134" s="207" t="s">
        <v>213</v>
      </c>
      <c r="D134" s="207" t="s">
        <v>223</v>
      </c>
      <c r="E134" s="208">
        <v>2.76</v>
      </c>
      <c r="F134" s="207" t="s">
        <v>199</v>
      </c>
      <c r="G134" s="207" t="s">
        <v>200</v>
      </c>
      <c r="H134" s="207" t="s">
        <v>460</v>
      </c>
      <c r="I134" s="220">
        <v>11.7</v>
      </c>
      <c r="J134" s="221" t="s">
        <v>80</v>
      </c>
      <c r="K134" s="220">
        <v>11.68998</v>
      </c>
      <c r="L134" s="207" t="s">
        <v>497</v>
      </c>
      <c r="M134" s="221">
        <v>82</v>
      </c>
      <c r="N134" s="221">
        <v>257</v>
      </c>
      <c r="O134" s="222" t="s">
        <v>50</v>
      </c>
      <c r="P134" s="223">
        <v>43891</v>
      </c>
      <c r="Q134" s="223">
        <v>44166</v>
      </c>
      <c r="R134" s="207" t="s">
        <v>462</v>
      </c>
      <c r="S134" s="207" t="s">
        <v>463</v>
      </c>
    </row>
    <row r="135" s="92" customFormat="1" ht="36" spans="1:19">
      <c r="A135" s="203">
        <v>77</v>
      </c>
      <c r="B135" s="207" t="s">
        <v>499</v>
      </c>
      <c r="C135" s="207" t="s">
        <v>213</v>
      </c>
      <c r="D135" s="207" t="s">
        <v>223</v>
      </c>
      <c r="E135" s="208">
        <v>1.15</v>
      </c>
      <c r="F135" s="207" t="s">
        <v>199</v>
      </c>
      <c r="G135" s="207" t="s">
        <v>200</v>
      </c>
      <c r="H135" s="207" t="s">
        <v>460</v>
      </c>
      <c r="I135" s="220">
        <v>4.9</v>
      </c>
      <c r="J135" s="221" t="s">
        <v>80</v>
      </c>
      <c r="K135" s="220">
        <v>4.870825</v>
      </c>
      <c r="L135" s="207" t="s">
        <v>497</v>
      </c>
      <c r="M135" s="221">
        <v>82</v>
      </c>
      <c r="N135" s="221">
        <v>257</v>
      </c>
      <c r="O135" s="222" t="s">
        <v>50</v>
      </c>
      <c r="P135" s="223">
        <v>43891</v>
      </c>
      <c r="Q135" s="223">
        <v>44166</v>
      </c>
      <c r="R135" s="207" t="s">
        <v>462</v>
      </c>
      <c r="S135" s="207" t="s">
        <v>463</v>
      </c>
    </row>
    <row r="136" s="92" customFormat="1" ht="36" spans="1:19">
      <c r="A136" s="203">
        <v>78</v>
      </c>
      <c r="B136" s="207" t="s">
        <v>500</v>
      </c>
      <c r="C136" s="207" t="s">
        <v>213</v>
      </c>
      <c r="D136" s="207" t="s">
        <v>223</v>
      </c>
      <c r="E136" s="208">
        <v>1.53</v>
      </c>
      <c r="F136" s="207" t="s">
        <v>199</v>
      </c>
      <c r="G136" s="207" t="s">
        <v>501</v>
      </c>
      <c r="H136" s="207" t="s">
        <v>460</v>
      </c>
      <c r="I136" s="220">
        <v>6.5</v>
      </c>
      <c r="J136" s="221" t="s">
        <v>80</v>
      </c>
      <c r="K136" s="220">
        <v>6.480315</v>
      </c>
      <c r="L136" s="207" t="s">
        <v>502</v>
      </c>
      <c r="M136" s="221">
        <v>147</v>
      </c>
      <c r="N136" s="221">
        <v>536</v>
      </c>
      <c r="O136" s="222" t="s">
        <v>50</v>
      </c>
      <c r="P136" s="223">
        <v>43891</v>
      </c>
      <c r="Q136" s="223">
        <v>44166</v>
      </c>
      <c r="R136" s="207" t="s">
        <v>462</v>
      </c>
      <c r="S136" s="207" t="s">
        <v>463</v>
      </c>
    </row>
    <row r="137" s="92" customFormat="1" ht="36" spans="1:19">
      <c r="A137" s="203">
        <v>79</v>
      </c>
      <c r="B137" s="207" t="s">
        <v>503</v>
      </c>
      <c r="C137" s="207" t="s">
        <v>213</v>
      </c>
      <c r="D137" s="207" t="s">
        <v>223</v>
      </c>
      <c r="E137" s="208">
        <v>0.52</v>
      </c>
      <c r="F137" s="207" t="s">
        <v>199</v>
      </c>
      <c r="G137" s="207" t="s">
        <v>501</v>
      </c>
      <c r="H137" s="207" t="s">
        <v>460</v>
      </c>
      <c r="I137" s="220">
        <v>2.2</v>
      </c>
      <c r="J137" s="221" t="s">
        <v>80</v>
      </c>
      <c r="K137" s="220">
        <v>2.20246</v>
      </c>
      <c r="L137" s="207" t="s">
        <v>502</v>
      </c>
      <c r="M137" s="221">
        <v>147</v>
      </c>
      <c r="N137" s="221">
        <v>536</v>
      </c>
      <c r="O137" s="222" t="s">
        <v>50</v>
      </c>
      <c r="P137" s="223">
        <v>43891</v>
      </c>
      <c r="Q137" s="223">
        <v>44166</v>
      </c>
      <c r="R137" s="207" t="s">
        <v>462</v>
      </c>
      <c r="S137" s="207" t="s">
        <v>463</v>
      </c>
    </row>
    <row r="138" s="92" customFormat="1" ht="36" spans="1:19">
      <c r="A138" s="203">
        <v>80</v>
      </c>
      <c r="B138" s="207" t="s">
        <v>504</v>
      </c>
      <c r="C138" s="207" t="s">
        <v>213</v>
      </c>
      <c r="D138" s="207" t="s">
        <v>223</v>
      </c>
      <c r="E138" s="208">
        <v>4.52</v>
      </c>
      <c r="F138" s="207" t="s">
        <v>199</v>
      </c>
      <c r="G138" s="207" t="s">
        <v>501</v>
      </c>
      <c r="H138" s="207" t="s">
        <v>460</v>
      </c>
      <c r="I138" s="220">
        <v>19.1</v>
      </c>
      <c r="J138" s="221" t="s">
        <v>80</v>
      </c>
      <c r="K138" s="220">
        <v>19.14446</v>
      </c>
      <c r="L138" s="207" t="s">
        <v>502</v>
      </c>
      <c r="M138" s="221">
        <v>147</v>
      </c>
      <c r="N138" s="221">
        <v>536</v>
      </c>
      <c r="O138" s="222" t="s">
        <v>50</v>
      </c>
      <c r="P138" s="223">
        <v>43891</v>
      </c>
      <c r="Q138" s="223">
        <v>44166</v>
      </c>
      <c r="R138" s="207" t="s">
        <v>462</v>
      </c>
      <c r="S138" s="207" t="s">
        <v>463</v>
      </c>
    </row>
    <row r="139" s="92" customFormat="1" ht="36" spans="1:19">
      <c r="A139" s="203">
        <v>81</v>
      </c>
      <c r="B139" s="207" t="s">
        <v>505</v>
      </c>
      <c r="C139" s="207" t="s">
        <v>213</v>
      </c>
      <c r="D139" s="207" t="s">
        <v>223</v>
      </c>
      <c r="E139" s="208">
        <v>7.31</v>
      </c>
      <c r="F139" s="207" t="s">
        <v>199</v>
      </c>
      <c r="G139" s="207" t="s">
        <v>501</v>
      </c>
      <c r="H139" s="207" t="s">
        <v>460</v>
      </c>
      <c r="I139" s="220">
        <v>31</v>
      </c>
      <c r="J139" s="221" t="s">
        <v>80</v>
      </c>
      <c r="K139" s="220">
        <v>30.961505</v>
      </c>
      <c r="L139" s="207" t="s">
        <v>502</v>
      </c>
      <c r="M139" s="221">
        <v>147</v>
      </c>
      <c r="N139" s="221">
        <v>536</v>
      </c>
      <c r="O139" s="222" t="s">
        <v>50</v>
      </c>
      <c r="P139" s="223">
        <v>43891</v>
      </c>
      <c r="Q139" s="223">
        <v>44166</v>
      </c>
      <c r="R139" s="207" t="s">
        <v>462</v>
      </c>
      <c r="S139" s="207" t="s">
        <v>463</v>
      </c>
    </row>
    <row r="140" s="92" customFormat="1" ht="36" spans="1:19">
      <c r="A140" s="203">
        <v>82</v>
      </c>
      <c r="B140" s="206" t="s">
        <v>506</v>
      </c>
      <c r="C140" s="207" t="s">
        <v>213</v>
      </c>
      <c r="D140" s="207" t="s">
        <v>223</v>
      </c>
      <c r="E140" s="208">
        <v>1.692</v>
      </c>
      <c r="F140" s="206" t="s">
        <v>458</v>
      </c>
      <c r="G140" s="206" t="s">
        <v>507</v>
      </c>
      <c r="H140" s="207" t="s">
        <v>460</v>
      </c>
      <c r="I140" s="220">
        <v>7.2</v>
      </c>
      <c r="J140" s="221" t="s">
        <v>80</v>
      </c>
      <c r="K140" s="220">
        <v>7.166466</v>
      </c>
      <c r="L140" s="207" t="s">
        <v>508</v>
      </c>
      <c r="M140" s="221">
        <v>120</v>
      </c>
      <c r="N140" s="221">
        <v>441</v>
      </c>
      <c r="O140" s="222" t="s">
        <v>50</v>
      </c>
      <c r="P140" s="223">
        <v>43891</v>
      </c>
      <c r="Q140" s="223">
        <v>44166</v>
      </c>
      <c r="R140" s="207" t="s">
        <v>462</v>
      </c>
      <c r="S140" s="207" t="s">
        <v>463</v>
      </c>
    </row>
    <row r="141" s="92" customFormat="1" ht="36" spans="1:19">
      <c r="A141" s="203">
        <v>83</v>
      </c>
      <c r="B141" s="206" t="s">
        <v>509</v>
      </c>
      <c r="C141" s="207" t="s">
        <v>213</v>
      </c>
      <c r="D141" s="207" t="s">
        <v>223</v>
      </c>
      <c r="E141" s="208">
        <v>0.145</v>
      </c>
      <c r="F141" s="206" t="s">
        <v>458</v>
      </c>
      <c r="G141" s="206" t="s">
        <v>507</v>
      </c>
      <c r="H141" s="207" t="s">
        <v>460</v>
      </c>
      <c r="I141" s="220">
        <v>0.6</v>
      </c>
      <c r="J141" s="221" t="s">
        <v>80</v>
      </c>
      <c r="K141" s="220">
        <v>0.6141475</v>
      </c>
      <c r="L141" s="207" t="s">
        <v>508</v>
      </c>
      <c r="M141" s="221">
        <v>120</v>
      </c>
      <c r="N141" s="221">
        <v>441</v>
      </c>
      <c r="O141" s="222" t="s">
        <v>50</v>
      </c>
      <c r="P141" s="223">
        <v>43891</v>
      </c>
      <c r="Q141" s="223">
        <v>44166</v>
      </c>
      <c r="R141" s="207" t="s">
        <v>462</v>
      </c>
      <c r="S141" s="207" t="s">
        <v>463</v>
      </c>
    </row>
    <row r="142" s="92" customFormat="1" ht="36" spans="1:19">
      <c r="A142" s="203">
        <v>84</v>
      </c>
      <c r="B142" s="206" t="s">
        <v>510</v>
      </c>
      <c r="C142" s="207" t="s">
        <v>213</v>
      </c>
      <c r="D142" s="207" t="s">
        <v>223</v>
      </c>
      <c r="E142" s="208">
        <v>2.143</v>
      </c>
      <c r="F142" s="206" t="s">
        <v>458</v>
      </c>
      <c r="G142" s="206" t="s">
        <v>507</v>
      </c>
      <c r="H142" s="207" t="s">
        <v>460</v>
      </c>
      <c r="I142" s="220">
        <v>9.1</v>
      </c>
      <c r="J142" s="221" t="s">
        <v>80</v>
      </c>
      <c r="K142" s="220">
        <v>9.0766765</v>
      </c>
      <c r="L142" s="207" t="s">
        <v>508</v>
      </c>
      <c r="M142" s="221">
        <v>120</v>
      </c>
      <c r="N142" s="221">
        <v>441</v>
      </c>
      <c r="O142" s="222" t="s">
        <v>50</v>
      </c>
      <c r="P142" s="223">
        <v>43891</v>
      </c>
      <c r="Q142" s="223">
        <v>44166</v>
      </c>
      <c r="R142" s="207" t="s">
        <v>462</v>
      </c>
      <c r="S142" s="207" t="s">
        <v>463</v>
      </c>
    </row>
    <row r="143" s="92" customFormat="1" ht="36" spans="1:19">
      <c r="A143" s="203">
        <v>85</v>
      </c>
      <c r="B143" s="206" t="s">
        <v>511</v>
      </c>
      <c r="C143" s="207" t="s">
        <v>213</v>
      </c>
      <c r="D143" s="207" t="s">
        <v>223</v>
      </c>
      <c r="E143" s="208">
        <v>0.138</v>
      </c>
      <c r="F143" s="206" t="s">
        <v>458</v>
      </c>
      <c r="G143" s="206" t="s">
        <v>507</v>
      </c>
      <c r="H143" s="207" t="s">
        <v>460</v>
      </c>
      <c r="I143" s="220">
        <v>0.6</v>
      </c>
      <c r="J143" s="221" t="s">
        <v>80</v>
      </c>
      <c r="K143" s="220">
        <v>0.584499</v>
      </c>
      <c r="L143" s="207" t="s">
        <v>508</v>
      </c>
      <c r="M143" s="221">
        <v>120</v>
      </c>
      <c r="N143" s="221">
        <v>441</v>
      </c>
      <c r="O143" s="222" t="s">
        <v>50</v>
      </c>
      <c r="P143" s="223">
        <v>43891</v>
      </c>
      <c r="Q143" s="223">
        <v>44166</v>
      </c>
      <c r="R143" s="207" t="s">
        <v>462</v>
      </c>
      <c r="S143" s="207" t="s">
        <v>463</v>
      </c>
    </row>
    <row r="144" s="92" customFormat="1" ht="36" spans="1:19">
      <c r="A144" s="203">
        <v>86</v>
      </c>
      <c r="B144" s="206" t="s">
        <v>512</v>
      </c>
      <c r="C144" s="207" t="s">
        <v>213</v>
      </c>
      <c r="D144" s="207" t="s">
        <v>223</v>
      </c>
      <c r="E144" s="208">
        <v>1.972</v>
      </c>
      <c r="F144" s="206" t="s">
        <v>458</v>
      </c>
      <c r="G144" s="206" t="s">
        <v>513</v>
      </c>
      <c r="H144" s="207" t="s">
        <v>460</v>
      </c>
      <c r="I144" s="220">
        <v>8.4</v>
      </c>
      <c r="J144" s="221" t="s">
        <v>80</v>
      </c>
      <c r="K144" s="220">
        <v>8.352406</v>
      </c>
      <c r="L144" s="207" t="s">
        <v>514</v>
      </c>
      <c r="M144" s="221">
        <v>119</v>
      </c>
      <c r="N144" s="221">
        <v>402</v>
      </c>
      <c r="O144" s="222" t="s">
        <v>50</v>
      </c>
      <c r="P144" s="223">
        <v>43891</v>
      </c>
      <c r="Q144" s="223">
        <v>44166</v>
      </c>
      <c r="R144" s="207" t="s">
        <v>462</v>
      </c>
      <c r="S144" s="207" t="s">
        <v>463</v>
      </c>
    </row>
    <row r="145" s="92" customFormat="1" ht="36" spans="1:19">
      <c r="A145" s="203">
        <v>87</v>
      </c>
      <c r="B145" s="206" t="s">
        <v>515</v>
      </c>
      <c r="C145" s="207" t="s">
        <v>213</v>
      </c>
      <c r="D145" s="207" t="s">
        <v>223</v>
      </c>
      <c r="E145" s="208">
        <v>1.363</v>
      </c>
      <c r="F145" s="206" t="s">
        <v>458</v>
      </c>
      <c r="G145" s="206" t="s">
        <v>513</v>
      </c>
      <c r="H145" s="207" t="s">
        <v>460</v>
      </c>
      <c r="I145" s="220">
        <v>5.8</v>
      </c>
      <c r="J145" s="221" t="s">
        <v>80</v>
      </c>
      <c r="K145" s="220">
        <v>5.7729865</v>
      </c>
      <c r="L145" s="207" t="s">
        <v>514</v>
      </c>
      <c r="M145" s="221">
        <v>119</v>
      </c>
      <c r="N145" s="221">
        <v>402</v>
      </c>
      <c r="O145" s="222" t="s">
        <v>50</v>
      </c>
      <c r="P145" s="223">
        <v>43891</v>
      </c>
      <c r="Q145" s="223">
        <v>44166</v>
      </c>
      <c r="R145" s="207" t="s">
        <v>462</v>
      </c>
      <c r="S145" s="207" t="s">
        <v>463</v>
      </c>
    </row>
    <row r="146" s="92" customFormat="1" ht="36" spans="1:19">
      <c r="A146" s="203">
        <v>88</v>
      </c>
      <c r="B146" s="206" t="s">
        <v>516</v>
      </c>
      <c r="C146" s="207" t="s">
        <v>213</v>
      </c>
      <c r="D146" s="207" t="s">
        <v>223</v>
      </c>
      <c r="E146" s="208">
        <v>6</v>
      </c>
      <c r="F146" s="206" t="s">
        <v>99</v>
      </c>
      <c r="G146" s="206" t="s">
        <v>181</v>
      </c>
      <c r="H146" s="207" t="s">
        <v>460</v>
      </c>
      <c r="I146" s="220">
        <v>25.4</v>
      </c>
      <c r="J146" s="221" t="s">
        <v>80</v>
      </c>
      <c r="K146" s="220">
        <v>25.413</v>
      </c>
      <c r="L146" s="207" t="s">
        <v>403</v>
      </c>
      <c r="M146" s="221">
        <v>79</v>
      </c>
      <c r="N146" s="221">
        <v>295</v>
      </c>
      <c r="O146" s="222" t="s">
        <v>50</v>
      </c>
      <c r="P146" s="223">
        <v>43891</v>
      </c>
      <c r="Q146" s="223">
        <v>44166</v>
      </c>
      <c r="R146" s="207" t="s">
        <v>462</v>
      </c>
      <c r="S146" s="207" t="s">
        <v>463</v>
      </c>
    </row>
    <row r="147" s="92" customFormat="1" ht="36" spans="1:19">
      <c r="A147" s="203">
        <v>89</v>
      </c>
      <c r="B147" s="206" t="s">
        <v>517</v>
      </c>
      <c r="C147" s="207" t="s">
        <v>213</v>
      </c>
      <c r="D147" s="207" t="s">
        <v>223</v>
      </c>
      <c r="E147" s="208">
        <v>4.66</v>
      </c>
      <c r="F147" s="206" t="s">
        <v>99</v>
      </c>
      <c r="G147" s="206" t="s">
        <v>518</v>
      </c>
      <c r="H147" s="207" t="s">
        <v>460</v>
      </c>
      <c r="I147" s="220">
        <v>19.7</v>
      </c>
      <c r="J147" s="221" t="s">
        <v>80</v>
      </c>
      <c r="K147" s="220">
        <v>19.73743</v>
      </c>
      <c r="L147" s="207" t="s">
        <v>519</v>
      </c>
      <c r="M147" s="221">
        <v>74</v>
      </c>
      <c r="N147" s="221">
        <v>277</v>
      </c>
      <c r="O147" s="222" t="s">
        <v>50</v>
      </c>
      <c r="P147" s="223">
        <v>43891</v>
      </c>
      <c r="Q147" s="223">
        <v>44166</v>
      </c>
      <c r="R147" s="207" t="s">
        <v>462</v>
      </c>
      <c r="S147" s="207" t="s">
        <v>463</v>
      </c>
    </row>
    <row r="148" s="92" customFormat="1" ht="36" spans="1:19">
      <c r="A148" s="203">
        <v>90</v>
      </c>
      <c r="B148" s="206" t="s">
        <v>520</v>
      </c>
      <c r="C148" s="207" t="s">
        <v>213</v>
      </c>
      <c r="D148" s="207" t="s">
        <v>223</v>
      </c>
      <c r="E148" s="208">
        <v>2.6</v>
      </c>
      <c r="F148" s="206" t="s">
        <v>99</v>
      </c>
      <c r="G148" s="206" t="s">
        <v>521</v>
      </c>
      <c r="H148" s="207" t="s">
        <v>460</v>
      </c>
      <c r="I148" s="220">
        <v>11</v>
      </c>
      <c r="J148" s="221" t="s">
        <v>80</v>
      </c>
      <c r="K148" s="220">
        <v>11.0123</v>
      </c>
      <c r="L148" s="207" t="s">
        <v>522</v>
      </c>
      <c r="M148" s="221">
        <v>115</v>
      </c>
      <c r="N148" s="221">
        <v>410</v>
      </c>
      <c r="O148" s="222" t="s">
        <v>50</v>
      </c>
      <c r="P148" s="223">
        <v>43891</v>
      </c>
      <c r="Q148" s="223">
        <v>44166</v>
      </c>
      <c r="R148" s="207" t="s">
        <v>462</v>
      </c>
      <c r="S148" s="207" t="s">
        <v>463</v>
      </c>
    </row>
    <row r="149" s="92" customFormat="1" ht="36" spans="1:19">
      <c r="A149" s="203">
        <v>91</v>
      </c>
      <c r="B149" s="206" t="s">
        <v>523</v>
      </c>
      <c r="C149" s="207" t="s">
        <v>213</v>
      </c>
      <c r="D149" s="207" t="s">
        <v>223</v>
      </c>
      <c r="E149" s="208">
        <v>4.023</v>
      </c>
      <c r="F149" s="206" t="s">
        <v>99</v>
      </c>
      <c r="G149" s="206" t="s">
        <v>521</v>
      </c>
      <c r="H149" s="207" t="s">
        <v>460</v>
      </c>
      <c r="I149" s="220">
        <v>17</v>
      </c>
      <c r="J149" s="221" t="s">
        <v>80</v>
      </c>
      <c r="K149" s="220">
        <v>17.0394165</v>
      </c>
      <c r="L149" s="207" t="s">
        <v>522</v>
      </c>
      <c r="M149" s="221">
        <v>115</v>
      </c>
      <c r="N149" s="221">
        <v>410</v>
      </c>
      <c r="O149" s="222" t="s">
        <v>50</v>
      </c>
      <c r="P149" s="223">
        <v>43891</v>
      </c>
      <c r="Q149" s="223">
        <v>44166</v>
      </c>
      <c r="R149" s="207" t="s">
        <v>462</v>
      </c>
      <c r="S149" s="207" t="s">
        <v>463</v>
      </c>
    </row>
    <row r="150" s="92" customFormat="1" ht="36" spans="1:19">
      <c r="A150" s="203">
        <v>92</v>
      </c>
      <c r="B150" s="206" t="s">
        <v>524</v>
      </c>
      <c r="C150" s="207" t="s">
        <v>213</v>
      </c>
      <c r="D150" s="207" t="s">
        <v>223</v>
      </c>
      <c r="E150" s="208">
        <v>4.82</v>
      </c>
      <c r="F150" s="206" t="s">
        <v>99</v>
      </c>
      <c r="G150" s="206" t="s">
        <v>521</v>
      </c>
      <c r="H150" s="207" t="s">
        <v>460</v>
      </c>
      <c r="I150" s="220">
        <v>20.4</v>
      </c>
      <c r="J150" s="221" t="s">
        <v>80</v>
      </c>
      <c r="K150" s="220">
        <v>20.41511</v>
      </c>
      <c r="L150" s="207" t="s">
        <v>522</v>
      </c>
      <c r="M150" s="221">
        <v>115</v>
      </c>
      <c r="N150" s="221">
        <v>410</v>
      </c>
      <c r="O150" s="222" t="s">
        <v>50</v>
      </c>
      <c r="P150" s="223">
        <v>43891</v>
      </c>
      <c r="Q150" s="223">
        <v>44166</v>
      </c>
      <c r="R150" s="207" t="s">
        <v>462</v>
      </c>
      <c r="S150" s="207" t="s">
        <v>463</v>
      </c>
    </row>
    <row r="151" s="92" customFormat="1" ht="36" spans="1:19">
      <c r="A151" s="203">
        <v>93</v>
      </c>
      <c r="B151" s="206" t="s">
        <v>525</v>
      </c>
      <c r="C151" s="207" t="s">
        <v>213</v>
      </c>
      <c r="D151" s="207" t="s">
        <v>223</v>
      </c>
      <c r="E151" s="208">
        <v>1.4</v>
      </c>
      <c r="F151" s="206" t="s">
        <v>99</v>
      </c>
      <c r="G151" s="206" t="s">
        <v>526</v>
      </c>
      <c r="H151" s="207" t="s">
        <v>460</v>
      </c>
      <c r="I151" s="220">
        <v>5.9</v>
      </c>
      <c r="J151" s="221" t="s">
        <v>80</v>
      </c>
      <c r="K151" s="220">
        <v>5.9297</v>
      </c>
      <c r="L151" s="207" t="s">
        <v>441</v>
      </c>
      <c r="M151" s="221">
        <v>65</v>
      </c>
      <c r="N151" s="221">
        <v>216</v>
      </c>
      <c r="O151" s="222" t="s">
        <v>50</v>
      </c>
      <c r="P151" s="223">
        <v>43891</v>
      </c>
      <c r="Q151" s="223">
        <v>44166</v>
      </c>
      <c r="R151" s="207" t="s">
        <v>462</v>
      </c>
      <c r="S151" s="207" t="s">
        <v>463</v>
      </c>
    </row>
    <row r="152" s="92" customFormat="1" ht="36" spans="1:19">
      <c r="A152" s="203">
        <v>94</v>
      </c>
      <c r="B152" s="206" t="s">
        <v>527</v>
      </c>
      <c r="C152" s="207" t="s">
        <v>213</v>
      </c>
      <c r="D152" s="207" t="s">
        <v>223</v>
      </c>
      <c r="E152" s="208">
        <v>1.91</v>
      </c>
      <c r="F152" s="206" t="s">
        <v>99</v>
      </c>
      <c r="G152" s="206" t="s">
        <v>526</v>
      </c>
      <c r="H152" s="207" t="s">
        <v>460</v>
      </c>
      <c r="I152" s="220">
        <v>8.1</v>
      </c>
      <c r="J152" s="221" t="s">
        <v>80</v>
      </c>
      <c r="K152" s="220">
        <v>8.089805</v>
      </c>
      <c r="L152" s="207" t="s">
        <v>441</v>
      </c>
      <c r="M152" s="221">
        <v>65</v>
      </c>
      <c r="N152" s="221">
        <v>216</v>
      </c>
      <c r="O152" s="222" t="s">
        <v>50</v>
      </c>
      <c r="P152" s="223">
        <v>43891</v>
      </c>
      <c r="Q152" s="223">
        <v>44166</v>
      </c>
      <c r="R152" s="207" t="s">
        <v>462</v>
      </c>
      <c r="S152" s="207" t="s">
        <v>463</v>
      </c>
    </row>
    <row r="153" s="92" customFormat="1" ht="36" spans="1:19">
      <c r="A153" s="203">
        <v>95</v>
      </c>
      <c r="B153" s="206" t="s">
        <v>528</v>
      </c>
      <c r="C153" s="207" t="s">
        <v>213</v>
      </c>
      <c r="D153" s="207" t="s">
        <v>223</v>
      </c>
      <c r="E153" s="208">
        <v>1.1</v>
      </c>
      <c r="F153" s="206" t="s">
        <v>99</v>
      </c>
      <c r="G153" s="206" t="s">
        <v>526</v>
      </c>
      <c r="H153" s="207" t="s">
        <v>460</v>
      </c>
      <c r="I153" s="220">
        <v>4.7</v>
      </c>
      <c r="J153" s="221" t="s">
        <v>80</v>
      </c>
      <c r="K153" s="220">
        <v>4.65905</v>
      </c>
      <c r="L153" s="207" t="s">
        <v>441</v>
      </c>
      <c r="M153" s="221">
        <v>65</v>
      </c>
      <c r="N153" s="221">
        <v>216</v>
      </c>
      <c r="O153" s="222" t="s">
        <v>50</v>
      </c>
      <c r="P153" s="223">
        <v>43891</v>
      </c>
      <c r="Q153" s="223">
        <v>44166</v>
      </c>
      <c r="R153" s="207" t="s">
        <v>462</v>
      </c>
      <c r="S153" s="207" t="s">
        <v>463</v>
      </c>
    </row>
    <row r="154" s="92" customFormat="1" ht="36" spans="1:19">
      <c r="A154" s="203">
        <v>96</v>
      </c>
      <c r="B154" s="206" t="s">
        <v>529</v>
      </c>
      <c r="C154" s="207" t="s">
        <v>213</v>
      </c>
      <c r="D154" s="207" t="s">
        <v>223</v>
      </c>
      <c r="E154" s="208">
        <v>0.365</v>
      </c>
      <c r="F154" s="206" t="s">
        <v>99</v>
      </c>
      <c r="G154" s="206" t="s">
        <v>526</v>
      </c>
      <c r="H154" s="207" t="s">
        <v>460</v>
      </c>
      <c r="I154" s="220">
        <v>1.5</v>
      </c>
      <c r="J154" s="221" t="s">
        <v>80</v>
      </c>
      <c r="K154" s="220">
        <v>1.5459575</v>
      </c>
      <c r="L154" s="207" t="s">
        <v>441</v>
      </c>
      <c r="M154" s="221">
        <v>65</v>
      </c>
      <c r="N154" s="221">
        <v>216</v>
      </c>
      <c r="O154" s="222" t="s">
        <v>50</v>
      </c>
      <c r="P154" s="223">
        <v>43891</v>
      </c>
      <c r="Q154" s="223">
        <v>44166</v>
      </c>
      <c r="R154" s="207" t="s">
        <v>462</v>
      </c>
      <c r="S154" s="207" t="s">
        <v>463</v>
      </c>
    </row>
    <row r="155" s="92" customFormat="1" ht="36" spans="1:19">
      <c r="A155" s="203">
        <v>97</v>
      </c>
      <c r="B155" s="206" t="s">
        <v>530</v>
      </c>
      <c r="C155" s="207" t="s">
        <v>213</v>
      </c>
      <c r="D155" s="207" t="s">
        <v>223</v>
      </c>
      <c r="E155" s="208">
        <v>0.125</v>
      </c>
      <c r="F155" s="206" t="s">
        <v>99</v>
      </c>
      <c r="G155" s="206" t="s">
        <v>526</v>
      </c>
      <c r="H155" s="207" t="s">
        <v>460</v>
      </c>
      <c r="I155" s="220">
        <v>0.5</v>
      </c>
      <c r="J155" s="221" t="s">
        <v>80</v>
      </c>
      <c r="K155" s="220">
        <v>0.5294375</v>
      </c>
      <c r="L155" s="207" t="s">
        <v>441</v>
      </c>
      <c r="M155" s="221">
        <v>65</v>
      </c>
      <c r="N155" s="221">
        <v>216</v>
      </c>
      <c r="O155" s="222" t="s">
        <v>50</v>
      </c>
      <c r="P155" s="223">
        <v>43891</v>
      </c>
      <c r="Q155" s="223">
        <v>44166</v>
      </c>
      <c r="R155" s="207" t="s">
        <v>462</v>
      </c>
      <c r="S155" s="207" t="s">
        <v>463</v>
      </c>
    </row>
    <row r="156" s="92" customFormat="1" ht="36" spans="1:19">
      <c r="A156" s="203">
        <v>98</v>
      </c>
      <c r="B156" s="206" t="s">
        <v>531</v>
      </c>
      <c r="C156" s="207" t="s">
        <v>213</v>
      </c>
      <c r="D156" s="207" t="s">
        <v>223</v>
      </c>
      <c r="E156" s="208">
        <v>3.846</v>
      </c>
      <c r="F156" s="206" t="s">
        <v>99</v>
      </c>
      <c r="G156" s="206" t="s">
        <v>526</v>
      </c>
      <c r="H156" s="207" t="s">
        <v>460</v>
      </c>
      <c r="I156" s="220">
        <v>16.3</v>
      </c>
      <c r="J156" s="221" t="s">
        <v>80</v>
      </c>
      <c r="K156" s="220">
        <v>16.289733</v>
      </c>
      <c r="L156" s="207" t="s">
        <v>441</v>
      </c>
      <c r="M156" s="221">
        <v>65</v>
      </c>
      <c r="N156" s="221">
        <v>216</v>
      </c>
      <c r="O156" s="222" t="s">
        <v>50</v>
      </c>
      <c r="P156" s="223">
        <v>43891</v>
      </c>
      <c r="Q156" s="223">
        <v>44166</v>
      </c>
      <c r="R156" s="207" t="s">
        <v>462</v>
      </c>
      <c r="S156" s="207" t="s">
        <v>463</v>
      </c>
    </row>
    <row r="157" s="92" customFormat="1" ht="36" spans="1:19">
      <c r="A157" s="203">
        <v>99</v>
      </c>
      <c r="B157" s="206" t="s">
        <v>532</v>
      </c>
      <c r="C157" s="207" t="s">
        <v>213</v>
      </c>
      <c r="D157" s="207" t="s">
        <v>223</v>
      </c>
      <c r="E157" s="208">
        <v>1.99</v>
      </c>
      <c r="F157" s="206" t="s">
        <v>99</v>
      </c>
      <c r="G157" s="206" t="s">
        <v>533</v>
      </c>
      <c r="H157" s="207" t="s">
        <v>460</v>
      </c>
      <c r="I157" s="220">
        <v>8.4</v>
      </c>
      <c r="J157" s="221" t="s">
        <v>80</v>
      </c>
      <c r="K157" s="220">
        <v>8.428645</v>
      </c>
      <c r="L157" s="207" t="s">
        <v>534</v>
      </c>
      <c r="M157" s="221">
        <v>101</v>
      </c>
      <c r="N157" s="221">
        <v>362</v>
      </c>
      <c r="O157" s="222" t="s">
        <v>50</v>
      </c>
      <c r="P157" s="223">
        <v>43891</v>
      </c>
      <c r="Q157" s="223">
        <v>44166</v>
      </c>
      <c r="R157" s="207" t="s">
        <v>462</v>
      </c>
      <c r="S157" s="207" t="s">
        <v>463</v>
      </c>
    </row>
    <row r="158" s="92" customFormat="1" ht="36" spans="1:19">
      <c r="A158" s="203">
        <v>100</v>
      </c>
      <c r="B158" s="206" t="s">
        <v>535</v>
      </c>
      <c r="C158" s="207" t="s">
        <v>213</v>
      </c>
      <c r="D158" s="207" t="s">
        <v>223</v>
      </c>
      <c r="E158" s="208">
        <v>2.5</v>
      </c>
      <c r="F158" s="206" t="s">
        <v>150</v>
      </c>
      <c r="G158" s="206" t="s">
        <v>329</v>
      </c>
      <c r="H158" s="207" t="s">
        <v>460</v>
      </c>
      <c r="I158" s="220">
        <v>10.6</v>
      </c>
      <c r="J158" s="221" t="s">
        <v>80</v>
      </c>
      <c r="K158" s="220">
        <v>10.58875</v>
      </c>
      <c r="L158" s="207" t="s">
        <v>330</v>
      </c>
      <c r="M158" s="221">
        <v>134</v>
      </c>
      <c r="N158" s="221">
        <v>432</v>
      </c>
      <c r="O158" s="222" t="s">
        <v>50</v>
      </c>
      <c r="P158" s="223">
        <v>43891</v>
      </c>
      <c r="Q158" s="223">
        <v>44166</v>
      </c>
      <c r="R158" s="207" t="s">
        <v>462</v>
      </c>
      <c r="S158" s="207" t="s">
        <v>463</v>
      </c>
    </row>
    <row r="159" s="92" customFormat="1" ht="36" spans="1:19">
      <c r="A159" s="203">
        <v>101</v>
      </c>
      <c r="B159" s="207" t="s">
        <v>536</v>
      </c>
      <c r="C159" s="207" t="s">
        <v>213</v>
      </c>
      <c r="D159" s="207" t="s">
        <v>223</v>
      </c>
      <c r="E159" s="208">
        <v>2.63</v>
      </c>
      <c r="F159" s="206" t="s">
        <v>144</v>
      </c>
      <c r="G159" s="207" t="s">
        <v>429</v>
      </c>
      <c r="H159" s="207" t="s">
        <v>460</v>
      </c>
      <c r="I159" s="220">
        <v>11.1</v>
      </c>
      <c r="J159" s="221" t="s">
        <v>80</v>
      </c>
      <c r="K159" s="220">
        <v>11.139365</v>
      </c>
      <c r="L159" s="207" t="s">
        <v>430</v>
      </c>
      <c r="M159" s="221">
        <v>105</v>
      </c>
      <c r="N159" s="221">
        <v>354</v>
      </c>
      <c r="O159" s="222" t="s">
        <v>50</v>
      </c>
      <c r="P159" s="223">
        <v>43891</v>
      </c>
      <c r="Q159" s="223">
        <v>44166</v>
      </c>
      <c r="R159" s="207" t="s">
        <v>462</v>
      </c>
      <c r="S159" s="207" t="s">
        <v>463</v>
      </c>
    </row>
    <row r="160" s="92" customFormat="1" ht="36" spans="1:19">
      <c r="A160" s="203">
        <v>102</v>
      </c>
      <c r="B160" s="206" t="s">
        <v>537</v>
      </c>
      <c r="C160" s="207" t="s">
        <v>213</v>
      </c>
      <c r="D160" s="207" t="s">
        <v>223</v>
      </c>
      <c r="E160" s="208">
        <v>1.14</v>
      </c>
      <c r="F160" s="225" t="s">
        <v>99</v>
      </c>
      <c r="G160" s="206" t="s">
        <v>181</v>
      </c>
      <c r="H160" s="207" t="s">
        <v>460</v>
      </c>
      <c r="I160" s="220">
        <v>4.8</v>
      </c>
      <c r="J160" s="221" t="s">
        <v>80</v>
      </c>
      <c r="K160" s="220">
        <v>4.82847</v>
      </c>
      <c r="L160" s="207" t="s">
        <v>403</v>
      </c>
      <c r="M160" s="221">
        <v>79</v>
      </c>
      <c r="N160" s="221">
        <v>295</v>
      </c>
      <c r="O160" s="222" t="s">
        <v>50</v>
      </c>
      <c r="P160" s="223">
        <v>43891</v>
      </c>
      <c r="Q160" s="223">
        <v>44166</v>
      </c>
      <c r="R160" s="207" t="s">
        <v>462</v>
      </c>
      <c r="S160" s="207" t="s">
        <v>463</v>
      </c>
    </row>
    <row r="161" s="92" customFormat="1" ht="36" spans="1:19">
      <c r="A161" s="203">
        <v>103</v>
      </c>
      <c r="B161" s="206" t="s">
        <v>538</v>
      </c>
      <c r="C161" s="207" t="s">
        <v>213</v>
      </c>
      <c r="D161" s="207" t="s">
        <v>223</v>
      </c>
      <c r="E161" s="226">
        <v>0.085</v>
      </c>
      <c r="F161" s="225" t="s">
        <v>99</v>
      </c>
      <c r="G161" s="206" t="s">
        <v>526</v>
      </c>
      <c r="H161" s="207" t="s">
        <v>460</v>
      </c>
      <c r="I161" s="220">
        <v>0.4</v>
      </c>
      <c r="J161" s="221" t="s">
        <v>80</v>
      </c>
      <c r="K161" s="220">
        <v>0.3600175</v>
      </c>
      <c r="L161" s="207" t="s">
        <v>441</v>
      </c>
      <c r="M161" s="221">
        <v>65</v>
      </c>
      <c r="N161" s="221">
        <v>216</v>
      </c>
      <c r="O161" s="222" t="s">
        <v>50</v>
      </c>
      <c r="P161" s="223">
        <v>43891</v>
      </c>
      <c r="Q161" s="223">
        <v>44166</v>
      </c>
      <c r="R161" s="207" t="s">
        <v>462</v>
      </c>
      <c r="S161" s="207" t="s">
        <v>463</v>
      </c>
    </row>
    <row r="162" s="92" customFormat="1" ht="36" spans="1:19">
      <c r="A162" s="203">
        <v>104</v>
      </c>
      <c r="B162" s="206" t="s">
        <v>539</v>
      </c>
      <c r="C162" s="207" t="s">
        <v>213</v>
      </c>
      <c r="D162" s="207" t="s">
        <v>223</v>
      </c>
      <c r="E162" s="226">
        <v>1.52</v>
      </c>
      <c r="F162" s="225" t="s">
        <v>99</v>
      </c>
      <c r="G162" s="206" t="s">
        <v>533</v>
      </c>
      <c r="H162" s="207" t="s">
        <v>460</v>
      </c>
      <c r="I162" s="220">
        <v>6.4</v>
      </c>
      <c r="J162" s="221" t="s">
        <v>80</v>
      </c>
      <c r="K162" s="220">
        <v>6.43796</v>
      </c>
      <c r="L162" s="207" t="s">
        <v>534</v>
      </c>
      <c r="M162" s="221">
        <v>101</v>
      </c>
      <c r="N162" s="221">
        <v>362</v>
      </c>
      <c r="O162" s="222" t="s">
        <v>50</v>
      </c>
      <c r="P162" s="223">
        <v>43891</v>
      </c>
      <c r="Q162" s="223">
        <v>44166</v>
      </c>
      <c r="R162" s="207" t="s">
        <v>462</v>
      </c>
      <c r="S162" s="207" t="s">
        <v>463</v>
      </c>
    </row>
    <row r="163" s="92" customFormat="1" ht="36" spans="1:19">
      <c r="A163" s="203">
        <v>105</v>
      </c>
      <c r="B163" s="227" t="s">
        <v>540</v>
      </c>
      <c r="C163" s="207" t="s">
        <v>213</v>
      </c>
      <c r="D163" s="207" t="s">
        <v>223</v>
      </c>
      <c r="E163" s="208">
        <v>0.315</v>
      </c>
      <c r="F163" s="225" t="s">
        <v>99</v>
      </c>
      <c r="G163" s="206" t="s">
        <v>541</v>
      </c>
      <c r="H163" s="207" t="s">
        <v>460</v>
      </c>
      <c r="I163" s="220">
        <v>1.3</v>
      </c>
      <c r="J163" s="221" t="s">
        <v>80</v>
      </c>
      <c r="K163" s="220">
        <v>1.3341825</v>
      </c>
      <c r="L163" s="207" t="s">
        <v>455</v>
      </c>
      <c r="M163" s="221">
        <v>46</v>
      </c>
      <c r="N163" s="221">
        <v>159</v>
      </c>
      <c r="O163" s="222" t="s">
        <v>50</v>
      </c>
      <c r="P163" s="223">
        <v>43891</v>
      </c>
      <c r="Q163" s="223">
        <v>44166</v>
      </c>
      <c r="R163" s="207" t="s">
        <v>462</v>
      </c>
      <c r="S163" s="207" t="s">
        <v>463</v>
      </c>
    </row>
    <row r="164" s="92" customFormat="1" ht="36" spans="1:19">
      <c r="A164" s="203">
        <v>106</v>
      </c>
      <c r="B164" s="228" t="s">
        <v>542</v>
      </c>
      <c r="C164" s="207" t="s">
        <v>213</v>
      </c>
      <c r="D164" s="207" t="s">
        <v>223</v>
      </c>
      <c r="E164" s="208">
        <v>0.22</v>
      </c>
      <c r="F164" s="225" t="s">
        <v>99</v>
      </c>
      <c r="G164" s="206" t="s">
        <v>541</v>
      </c>
      <c r="H164" s="207" t="s">
        <v>460</v>
      </c>
      <c r="I164" s="220">
        <v>0.9</v>
      </c>
      <c r="J164" s="221" t="s">
        <v>80</v>
      </c>
      <c r="K164" s="220">
        <v>0.93181</v>
      </c>
      <c r="L164" s="207" t="s">
        <v>455</v>
      </c>
      <c r="M164" s="221">
        <v>46</v>
      </c>
      <c r="N164" s="221">
        <v>159</v>
      </c>
      <c r="O164" s="222" t="s">
        <v>50</v>
      </c>
      <c r="P164" s="223">
        <v>43891</v>
      </c>
      <c r="Q164" s="223">
        <v>44166</v>
      </c>
      <c r="R164" s="207" t="s">
        <v>462</v>
      </c>
      <c r="S164" s="207" t="s">
        <v>463</v>
      </c>
    </row>
    <row r="165" s="92" customFormat="1" ht="36" spans="1:19">
      <c r="A165" s="203">
        <v>107</v>
      </c>
      <c r="B165" s="206" t="s">
        <v>543</v>
      </c>
      <c r="C165" s="207" t="s">
        <v>213</v>
      </c>
      <c r="D165" s="207" t="s">
        <v>223</v>
      </c>
      <c r="E165" s="208">
        <v>2.446</v>
      </c>
      <c r="F165" s="225" t="s">
        <v>99</v>
      </c>
      <c r="G165" s="229" t="s">
        <v>541</v>
      </c>
      <c r="H165" s="207" t="s">
        <v>460</v>
      </c>
      <c r="I165" s="220">
        <v>10.4</v>
      </c>
      <c r="J165" s="221" t="s">
        <v>80</v>
      </c>
      <c r="K165" s="220">
        <v>10.360033</v>
      </c>
      <c r="L165" s="207" t="s">
        <v>455</v>
      </c>
      <c r="M165" s="221">
        <v>46</v>
      </c>
      <c r="N165" s="221">
        <v>159</v>
      </c>
      <c r="O165" s="222" t="s">
        <v>50</v>
      </c>
      <c r="P165" s="223">
        <v>43891</v>
      </c>
      <c r="Q165" s="223">
        <v>44166</v>
      </c>
      <c r="R165" s="207" t="s">
        <v>462</v>
      </c>
      <c r="S165" s="207" t="s">
        <v>463</v>
      </c>
    </row>
    <row r="166" s="92" customFormat="1" ht="36" spans="1:19">
      <c r="A166" s="203">
        <v>108</v>
      </c>
      <c r="B166" s="206" t="s">
        <v>544</v>
      </c>
      <c r="C166" s="207" t="s">
        <v>213</v>
      </c>
      <c r="D166" s="207" t="s">
        <v>223</v>
      </c>
      <c r="E166" s="208">
        <v>0.15</v>
      </c>
      <c r="F166" s="225" t="s">
        <v>170</v>
      </c>
      <c r="G166" s="206" t="s">
        <v>475</v>
      </c>
      <c r="H166" s="207" t="s">
        <v>460</v>
      </c>
      <c r="I166" s="220">
        <v>0.6</v>
      </c>
      <c r="J166" s="221" t="s">
        <v>80</v>
      </c>
      <c r="K166" s="220">
        <v>0.635325</v>
      </c>
      <c r="L166" s="207" t="s">
        <v>476</v>
      </c>
      <c r="M166" s="221">
        <v>124</v>
      </c>
      <c r="N166" s="221">
        <v>486</v>
      </c>
      <c r="O166" s="222" t="s">
        <v>50</v>
      </c>
      <c r="P166" s="223">
        <v>43891</v>
      </c>
      <c r="Q166" s="223">
        <v>44166</v>
      </c>
      <c r="R166" s="207" t="s">
        <v>462</v>
      </c>
      <c r="S166" s="207" t="s">
        <v>463</v>
      </c>
    </row>
    <row r="167" s="92" customFormat="1" ht="36" spans="1:19">
      <c r="A167" s="203">
        <v>109</v>
      </c>
      <c r="B167" s="230" t="s">
        <v>545</v>
      </c>
      <c r="C167" s="207" t="s">
        <v>213</v>
      </c>
      <c r="D167" s="207" t="s">
        <v>223</v>
      </c>
      <c r="E167" s="208">
        <v>1.12</v>
      </c>
      <c r="F167" s="225" t="s">
        <v>170</v>
      </c>
      <c r="G167" s="206" t="s">
        <v>475</v>
      </c>
      <c r="H167" s="207" t="s">
        <v>460</v>
      </c>
      <c r="I167" s="220">
        <v>4.7</v>
      </c>
      <c r="J167" s="221" t="s">
        <v>80</v>
      </c>
      <c r="K167" s="220">
        <v>4.74376</v>
      </c>
      <c r="L167" s="207" t="s">
        <v>476</v>
      </c>
      <c r="M167" s="221">
        <v>124</v>
      </c>
      <c r="N167" s="221">
        <v>486</v>
      </c>
      <c r="O167" s="222" t="s">
        <v>50</v>
      </c>
      <c r="P167" s="223">
        <v>43891</v>
      </c>
      <c r="Q167" s="223">
        <v>44166</v>
      </c>
      <c r="R167" s="207" t="s">
        <v>462</v>
      </c>
      <c r="S167" s="207" t="s">
        <v>463</v>
      </c>
    </row>
    <row r="168" s="92" customFormat="1" ht="36" spans="1:19">
      <c r="A168" s="203">
        <v>110</v>
      </c>
      <c r="B168" s="227" t="s">
        <v>546</v>
      </c>
      <c r="C168" s="207" t="s">
        <v>213</v>
      </c>
      <c r="D168" s="207" t="s">
        <v>223</v>
      </c>
      <c r="E168" s="208">
        <v>0.59</v>
      </c>
      <c r="F168" s="225" t="s">
        <v>170</v>
      </c>
      <c r="G168" s="206" t="s">
        <v>306</v>
      </c>
      <c r="H168" s="207" t="s">
        <v>460</v>
      </c>
      <c r="I168" s="220">
        <v>2.5</v>
      </c>
      <c r="J168" s="221" t="s">
        <v>80</v>
      </c>
      <c r="K168" s="220">
        <v>2.498945</v>
      </c>
      <c r="L168" s="207" t="s">
        <v>307</v>
      </c>
      <c r="M168" s="221">
        <v>139</v>
      </c>
      <c r="N168" s="221">
        <v>493</v>
      </c>
      <c r="O168" s="222" t="s">
        <v>50</v>
      </c>
      <c r="P168" s="223">
        <v>43891</v>
      </c>
      <c r="Q168" s="223">
        <v>44166</v>
      </c>
      <c r="R168" s="207" t="s">
        <v>462</v>
      </c>
      <c r="S168" s="207" t="s">
        <v>463</v>
      </c>
    </row>
    <row r="169" s="92" customFormat="1" ht="36" spans="1:19">
      <c r="A169" s="203">
        <v>111</v>
      </c>
      <c r="B169" s="228" t="s">
        <v>547</v>
      </c>
      <c r="C169" s="207" t="s">
        <v>213</v>
      </c>
      <c r="D169" s="207" t="s">
        <v>223</v>
      </c>
      <c r="E169" s="231">
        <v>1.41</v>
      </c>
      <c r="F169" s="232" t="s">
        <v>170</v>
      </c>
      <c r="G169" s="229" t="s">
        <v>548</v>
      </c>
      <c r="H169" s="207" t="s">
        <v>460</v>
      </c>
      <c r="I169" s="220">
        <v>6</v>
      </c>
      <c r="J169" s="221" t="s">
        <v>80</v>
      </c>
      <c r="K169" s="220">
        <v>5.972055</v>
      </c>
      <c r="L169" s="207" t="s">
        <v>549</v>
      </c>
      <c r="M169" s="221">
        <v>154</v>
      </c>
      <c r="N169" s="221">
        <v>567</v>
      </c>
      <c r="O169" s="222" t="s">
        <v>50</v>
      </c>
      <c r="P169" s="223">
        <v>43891</v>
      </c>
      <c r="Q169" s="223">
        <v>44166</v>
      </c>
      <c r="R169" s="207" t="s">
        <v>462</v>
      </c>
      <c r="S169" s="207" t="s">
        <v>463</v>
      </c>
    </row>
    <row r="170" s="92" customFormat="1" ht="36" spans="1:19">
      <c r="A170" s="203">
        <v>112</v>
      </c>
      <c r="B170" s="206" t="s">
        <v>550</v>
      </c>
      <c r="C170" s="207" t="s">
        <v>213</v>
      </c>
      <c r="D170" s="207" t="s">
        <v>223</v>
      </c>
      <c r="E170" s="208">
        <v>1.27</v>
      </c>
      <c r="F170" s="225" t="s">
        <v>283</v>
      </c>
      <c r="G170" s="206" t="s">
        <v>551</v>
      </c>
      <c r="H170" s="207" t="s">
        <v>460</v>
      </c>
      <c r="I170" s="220">
        <v>5.4</v>
      </c>
      <c r="J170" s="221" t="s">
        <v>80</v>
      </c>
      <c r="K170" s="220">
        <v>5.379085</v>
      </c>
      <c r="L170" s="207" t="s">
        <v>552</v>
      </c>
      <c r="M170" s="221">
        <v>150</v>
      </c>
      <c r="N170" s="221">
        <v>574</v>
      </c>
      <c r="O170" s="222" t="s">
        <v>50</v>
      </c>
      <c r="P170" s="223">
        <v>43891</v>
      </c>
      <c r="Q170" s="223">
        <v>44166</v>
      </c>
      <c r="R170" s="207" t="s">
        <v>462</v>
      </c>
      <c r="S170" s="207" t="s">
        <v>463</v>
      </c>
    </row>
    <row r="171" s="92" customFormat="1" ht="36" spans="1:19">
      <c r="A171" s="203">
        <v>113</v>
      </c>
      <c r="B171" s="206" t="s">
        <v>553</v>
      </c>
      <c r="C171" s="207" t="s">
        <v>213</v>
      </c>
      <c r="D171" s="207" t="s">
        <v>223</v>
      </c>
      <c r="E171" s="208">
        <v>1.16</v>
      </c>
      <c r="F171" s="225" t="s">
        <v>283</v>
      </c>
      <c r="G171" s="206" t="s">
        <v>551</v>
      </c>
      <c r="H171" s="207" t="s">
        <v>460</v>
      </c>
      <c r="I171" s="220">
        <v>4.9</v>
      </c>
      <c r="J171" s="221" t="s">
        <v>80</v>
      </c>
      <c r="K171" s="220">
        <v>4.91318</v>
      </c>
      <c r="L171" s="207" t="s">
        <v>552</v>
      </c>
      <c r="M171" s="221">
        <v>150</v>
      </c>
      <c r="N171" s="221">
        <v>574</v>
      </c>
      <c r="O171" s="222" t="s">
        <v>50</v>
      </c>
      <c r="P171" s="223">
        <v>43891</v>
      </c>
      <c r="Q171" s="223">
        <v>44166</v>
      </c>
      <c r="R171" s="207" t="s">
        <v>462</v>
      </c>
      <c r="S171" s="207" t="s">
        <v>463</v>
      </c>
    </row>
    <row r="172" s="92" customFormat="1" ht="36" spans="1:19">
      <c r="A172" s="203">
        <v>114</v>
      </c>
      <c r="B172" s="206" t="s">
        <v>554</v>
      </c>
      <c r="C172" s="207" t="s">
        <v>213</v>
      </c>
      <c r="D172" s="207" t="s">
        <v>223</v>
      </c>
      <c r="E172" s="208">
        <v>0.56</v>
      </c>
      <c r="F172" s="225" t="s">
        <v>283</v>
      </c>
      <c r="G172" s="206" t="s">
        <v>551</v>
      </c>
      <c r="H172" s="207" t="s">
        <v>460</v>
      </c>
      <c r="I172" s="220">
        <v>2.4</v>
      </c>
      <c r="J172" s="221" t="s">
        <v>80</v>
      </c>
      <c r="K172" s="220">
        <v>2.37188</v>
      </c>
      <c r="L172" s="207" t="s">
        <v>552</v>
      </c>
      <c r="M172" s="221">
        <v>150</v>
      </c>
      <c r="N172" s="221">
        <v>574</v>
      </c>
      <c r="O172" s="222" t="s">
        <v>50</v>
      </c>
      <c r="P172" s="223">
        <v>43891</v>
      </c>
      <c r="Q172" s="223">
        <v>44166</v>
      </c>
      <c r="R172" s="207" t="s">
        <v>462</v>
      </c>
      <c r="S172" s="207" t="s">
        <v>463</v>
      </c>
    </row>
    <row r="173" s="92" customFormat="1" ht="36" spans="1:19">
      <c r="A173" s="203">
        <v>115</v>
      </c>
      <c r="B173" s="206" t="s">
        <v>555</v>
      </c>
      <c r="C173" s="207" t="s">
        <v>213</v>
      </c>
      <c r="D173" s="207" t="s">
        <v>223</v>
      </c>
      <c r="E173" s="208">
        <v>0.956</v>
      </c>
      <c r="F173" s="225" t="s">
        <v>283</v>
      </c>
      <c r="G173" s="206" t="s">
        <v>299</v>
      </c>
      <c r="H173" s="207" t="s">
        <v>460</v>
      </c>
      <c r="I173" s="220">
        <v>4</v>
      </c>
      <c r="J173" s="221" t="s">
        <v>80</v>
      </c>
      <c r="K173" s="220">
        <v>4.049138</v>
      </c>
      <c r="L173" s="207" t="s">
        <v>301</v>
      </c>
      <c r="M173" s="221">
        <v>173</v>
      </c>
      <c r="N173" s="221">
        <v>541</v>
      </c>
      <c r="O173" s="222" t="s">
        <v>50</v>
      </c>
      <c r="P173" s="223">
        <v>43891</v>
      </c>
      <c r="Q173" s="223">
        <v>44166</v>
      </c>
      <c r="R173" s="207" t="s">
        <v>462</v>
      </c>
      <c r="S173" s="207" t="s">
        <v>463</v>
      </c>
    </row>
    <row r="174" s="92" customFormat="1" ht="36" spans="1:19">
      <c r="A174" s="203">
        <v>116</v>
      </c>
      <c r="B174" s="206" t="s">
        <v>556</v>
      </c>
      <c r="C174" s="207" t="s">
        <v>213</v>
      </c>
      <c r="D174" s="207" t="s">
        <v>223</v>
      </c>
      <c r="E174" s="208">
        <v>2.35</v>
      </c>
      <c r="F174" s="225" t="s">
        <v>283</v>
      </c>
      <c r="G174" s="206" t="s">
        <v>299</v>
      </c>
      <c r="H174" s="207" t="s">
        <v>460</v>
      </c>
      <c r="I174" s="220">
        <v>10</v>
      </c>
      <c r="J174" s="221" t="s">
        <v>80</v>
      </c>
      <c r="K174" s="220">
        <v>9.953425</v>
      </c>
      <c r="L174" s="207" t="s">
        <v>301</v>
      </c>
      <c r="M174" s="221">
        <v>173</v>
      </c>
      <c r="N174" s="221">
        <v>541</v>
      </c>
      <c r="O174" s="222" t="s">
        <v>50</v>
      </c>
      <c r="P174" s="223">
        <v>43891</v>
      </c>
      <c r="Q174" s="223">
        <v>44166</v>
      </c>
      <c r="R174" s="207" t="s">
        <v>462</v>
      </c>
      <c r="S174" s="207" t="s">
        <v>463</v>
      </c>
    </row>
    <row r="175" s="92" customFormat="1" ht="36" spans="1:19">
      <c r="A175" s="203">
        <v>117</v>
      </c>
      <c r="B175" s="206" t="s">
        <v>557</v>
      </c>
      <c r="C175" s="207" t="s">
        <v>213</v>
      </c>
      <c r="D175" s="207" t="s">
        <v>223</v>
      </c>
      <c r="E175" s="208">
        <v>0.105</v>
      </c>
      <c r="F175" s="225" t="s">
        <v>283</v>
      </c>
      <c r="G175" s="206" t="s">
        <v>299</v>
      </c>
      <c r="H175" s="207" t="s">
        <v>460</v>
      </c>
      <c r="I175" s="220">
        <v>0.4</v>
      </c>
      <c r="J175" s="221" t="s">
        <v>80</v>
      </c>
      <c r="K175" s="220">
        <v>0.4447275</v>
      </c>
      <c r="L175" s="207" t="s">
        <v>301</v>
      </c>
      <c r="M175" s="221">
        <v>173</v>
      </c>
      <c r="N175" s="221">
        <v>541</v>
      </c>
      <c r="O175" s="222" t="s">
        <v>50</v>
      </c>
      <c r="P175" s="223">
        <v>43891</v>
      </c>
      <c r="Q175" s="223">
        <v>44166</v>
      </c>
      <c r="R175" s="207" t="s">
        <v>462</v>
      </c>
      <c r="S175" s="207" t="s">
        <v>463</v>
      </c>
    </row>
    <row r="176" s="92" customFormat="1" ht="36" spans="1:19">
      <c r="A176" s="203">
        <v>118</v>
      </c>
      <c r="B176" s="206" t="s">
        <v>558</v>
      </c>
      <c r="C176" s="207" t="s">
        <v>213</v>
      </c>
      <c r="D176" s="207" t="s">
        <v>223</v>
      </c>
      <c r="E176" s="208">
        <v>2.8</v>
      </c>
      <c r="F176" s="225" t="s">
        <v>99</v>
      </c>
      <c r="G176" s="206" t="s">
        <v>559</v>
      </c>
      <c r="H176" s="207" t="s">
        <v>460</v>
      </c>
      <c r="I176" s="220">
        <v>11.9</v>
      </c>
      <c r="J176" s="221" t="s">
        <v>80</v>
      </c>
      <c r="K176" s="220">
        <v>11.8594</v>
      </c>
      <c r="L176" s="207" t="s">
        <v>560</v>
      </c>
      <c r="M176" s="221">
        <v>87</v>
      </c>
      <c r="N176" s="221">
        <v>347</v>
      </c>
      <c r="O176" s="222" t="s">
        <v>50</v>
      </c>
      <c r="P176" s="223">
        <v>43891</v>
      </c>
      <c r="Q176" s="223">
        <v>44166</v>
      </c>
      <c r="R176" s="207" t="s">
        <v>462</v>
      </c>
      <c r="S176" s="207" t="s">
        <v>463</v>
      </c>
    </row>
    <row r="177" s="92" customFormat="1" ht="36" spans="1:19">
      <c r="A177" s="203">
        <v>119</v>
      </c>
      <c r="B177" s="206" t="s">
        <v>561</v>
      </c>
      <c r="C177" s="207" t="s">
        <v>213</v>
      </c>
      <c r="D177" s="207" t="s">
        <v>223</v>
      </c>
      <c r="E177" s="208">
        <v>1.196</v>
      </c>
      <c r="F177" s="225" t="s">
        <v>99</v>
      </c>
      <c r="G177" s="206" t="s">
        <v>559</v>
      </c>
      <c r="H177" s="207" t="s">
        <v>460</v>
      </c>
      <c r="I177" s="220">
        <v>5.1</v>
      </c>
      <c r="J177" s="221" t="s">
        <v>80</v>
      </c>
      <c r="K177" s="220">
        <v>5.065658</v>
      </c>
      <c r="L177" s="207" t="s">
        <v>560</v>
      </c>
      <c r="M177" s="221">
        <v>87</v>
      </c>
      <c r="N177" s="221">
        <v>347</v>
      </c>
      <c r="O177" s="222" t="s">
        <v>50</v>
      </c>
      <c r="P177" s="223">
        <v>43891</v>
      </c>
      <c r="Q177" s="223">
        <v>44166</v>
      </c>
      <c r="R177" s="207" t="s">
        <v>462</v>
      </c>
      <c r="S177" s="207" t="s">
        <v>463</v>
      </c>
    </row>
    <row r="178" s="92" customFormat="1" ht="36" spans="1:19">
      <c r="A178" s="203">
        <v>120</v>
      </c>
      <c r="B178" s="206" t="s">
        <v>562</v>
      </c>
      <c r="C178" s="207" t="s">
        <v>213</v>
      </c>
      <c r="D178" s="207" t="s">
        <v>223</v>
      </c>
      <c r="E178" s="208">
        <v>4.7</v>
      </c>
      <c r="F178" s="225" t="s">
        <v>99</v>
      </c>
      <c r="G178" s="206" t="s">
        <v>518</v>
      </c>
      <c r="H178" s="207" t="s">
        <v>460</v>
      </c>
      <c r="I178" s="220">
        <v>19.9</v>
      </c>
      <c r="J178" s="221" t="s">
        <v>80</v>
      </c>
      <c r="K178" s="220">
        <v>19.90685</v>
      </c>
      <c r="L178" s="207" t="s">
        <v>519</v>
      </c>
      <c r="M178" s="221">
        <v>74</v>
      </c>
      <c r="N178" s="221">
        <v>277</v>
      </c>
      <c r="O178" s="222" t="s">
        <v>50</v>
      </c>
      <c r="P178" s="223">
        <v>43891</v>
      </c>
      <c r="Q178" s="223">
        <v>44166</v>
      </c>
      <c r="R178" s="207" t="s">
        <v>462</v>
      </c>
      <c r="S178" s="207" t="s">
        <v>463</v>
      </c>
    </row>
    <row r="179" s="92" customFormat="1" ht="36" spans="1:19">
      <c r="A179" s="203">
        <v>121</v>
      </c>
      <c r="B179" s="206" t="s">
        <v>563</v>
      </c>
      <c r="C179" s="207" t="s">
        <v>213</v>
      </c>
      <c r="D179" s="207" t="s">
        <v>223</v>
      </c>
      <c r="E179" s="208">
        <v>0.36</v>
      </c>
      <c r="F179" s="225" t="s">
        <v>99</v>
      </c>
      <c r="G179" s="206" t="s">
        <v>518</v>
      </c>
      <c r="H179" s="207" t="s">
        <v>460</v>
      </c>
      <c r="I179" s="220">
        <v>1.5</v>
      </c>
      <c r="J179" s="221" t="s">
        <v>80</v>
      </c>
      <c r="K179" s="220">
        <v>1.52478</v>
      </c>
      <c r="L179" s="207" t="s">
        <v>519</v>
      </c>
      <c r="M179" s="221">
        <v>74</v>
      </c>
      <c r="N179" s="221">
        <v>277</v>
      </c>
      <c r="O179" s="222" t="s">
        <v>50</v>
      </c>
      <c r="P179" s="223">
        <v>43891</v>
      </c>
      <c r="Q179" s="223">
        <v>44166</v>
      </c>
      <c r="R179" s="207" t="s">
        <v>462</v>
      </c>
      <c r="S179" s="207" t="s">
        <v>463</v>
      </c>
    </row>
    <row r="180" s="92" customFormat="1" ht="36" spans="1:19">
      <c r="A180" s="203">
        <v>122</v>
      </c>
      <c r="B180" s="206" t="s">
        <v>564</v>
      </c>
      <c r="C180" s="207" t="s">
        <v>213</v>
      </c>
      <c r="D180" s="207" t="s">
        <v>223</v>
      </c>
      <c r="E180" s="208">
        <v>0.57</v>
      </c>
      <c r="F180" s="225" t="s">
        <v>99</v>
      </c>
      <c r="G180" s="206" t="s">
        <v>518</v>
      </c>
      <c r="H180" s="207" t="s">
        <v>460</v>
      </c>
      <c r="I180" s="220">
        <v>2.4</v>
      </c>
      <c r="J180" s="221" t="s">
        <v>80</v>
      </c>
      <c r="K180" s="220">
        <v>2.414235</v>
      </c>
      <c r="L180" s="207" t="s">
        <v>519</v>
      </c>
      <c r="M180" s="221">
        <v>74</v>
      </c>
      <c r="N180" s="221">
        <v>277</v>
      </c>
      <c r="O180" s="222" t="s">
        <v>50</v>
      </c>
      <c r="P180" s="223">
        <v>43891</v>
      </c>
      <c r="Q180" s="223">
        <v>44166</v>
      </c>
      <c r="R180" s="207" t="s">
        <v>462</v>
      </c>
      <c r="S180" s="207" t="s">
        <v>463</v>
      </c>
    </row>
    <row r="181" s="92" customFormat="1" ht="36" spans="1:19">
      <c r="A181" s="203">
        <v>123</v>
      </c>
      <c r="B181" s="206" t="s">
        <v>565</v>
      </c>
      <c r="C181" s="207" t="s">
        <v>213</v>
      </c>
      <c r="D181" s="207" t="s">
        <v>223</v>
      </c>
      <c r="E181" s="208">
        <v>0.19</v>
      </c>
      <c r="F181" s="225" t="s">
        <v>157</v>
      </c>
      <c r="G181" s="225" t="s">
        <v>161</v>
      </c>
      <c r="H181" s="207" t="s">
        <v>460</v>
      </c>
      <c r="I181" s="220">
        <v>0.8</v>
      </c>
      <c r="J181" s="221" t="s">
        <v>80</v>
      </c>
      <c r="K181" s="220">
        <v>0.804745</v>
      </c>
      <c r="L181" s="207" t="s">
        <v>566</v>
      </c>
      <c r="M181" s="221">
        <v>87</v>
      </c>
      <c r="N181" s="221">
        <v>323</v>
      </c>
      <c r="O181" s="222" t="s">
        <v>50</v>
      </c>
      <c r="P181" s="223">
        <v>43891</v>
      </c>
      <c r="Q181" s="223">
        <v>44166</v>
      </c>
      <c r="R181" s="207" t="s">
        <v>462</v>
      </c>
      <c r="S181" s="207" t="s">
        <v>463</v>
      </c>
    </row>
    <row r="182" s="92" customFormat="1" ht="36" spans="1:19">
      <c r="A182" s="203">
        <v>124</v>
      </c>
      <c r="B182" s="207" t="s">
        <v>567</v>
      </c>
      <c r="C182" s="207" t="s">
        <v>213</v>
      </c>
      <c r="D182" s="207" t="s">
        <v>223</v>
      </c>
      <c r="E182" s="208">
        <v>2</v>
      </c>
      <c r="F182" s="225" t="s">
        <v>157</v>
      </c>
      <c r="G182" s="225" t="s">
        <v>161</v>
      </c>
      <c r="H182" s="207" t="s">
        <v>460</v>
      </c>
      <c r="I182" s="220">
        <v>8.5</v>
      </c>
      <c r="J182" s="221" t="s">
        <v>80</v>
      </c>
      <c r="K182" s="220">
        <v>8.471</v>
      </c>
      <c r="L182" s="207" t="s">
        <v>566</v>
      </c>
      <c r="M182" s="221">
        <v>87</v>
      </c>
      <c r="N182" s="221">
        <v>323</v>
      </c>
      <c r="O182" s="222" t="s">
        <v>50</v>
      </c>
      <c r="P182" s="223">
        <v>43891</v>
      </c>
      <c r="Q182" s="223">
        <v>44166</v>
      </c>
      <c r="R182" s="207" t="s">
        <v>462</v>
      </c>
      <c r="S182" s="207" t="s">
        <v>463</v>
      </c>
    </row>
    <row r="183" s="92" customFormat="1" ht="36" spans="1:19">
      <c r="A183" s="203">
        <v>125</v>
      </c>
      <c r="B183" s="207" t="s">
        <v>568</v>
      </c>
      <c r="C183" s="207" t="s">
        <v>213</v>
      </c>
      <c r="D183" s="207" t="s">
        <v>223</v>
      </c>
      <c r="E183" s="208">
        <v>0.11</v>
      </c>
      <c r="F183" s="225" t="s">
        <v>157</v>
      </c>
      <c r="G183" s="225" t="s">
        <v>161</v>
      </c>
      <c r="H183" s="207" t="s">
        <v>460</v>
      </c>
      <c r="I183" s="220">
        <v>0.5</v>
      </c>
      <c r="J183" s="221" t="s">
        <v>80</v>
      </c>
      <c r="K183" s="220">
        <v>0.465905</v>
      </c>
      <c r="L183" s="207" t="s">
        <v>566</v>
      </c>
      <c r="M183" s="221">
        <v>87</v>
      </c>
      <c r="N183" s="221">
        <v>323</v>
      </c>
      <c r="O183" s="222" t="s">
        <v>50</v>
      </c>
      <c r="P183" s="223">
        <v>43891</v>
      </c>
      <c r="Q183" s="223">
        <v>44166</v>
      </c>
      <c r="R183" s="207" t="s">
        <v>462</v>
      </c>
      <c r="S183" s="207" t="s">
        <v>463</v>
      </c>
    </row>
    <row r="184" s="92" customFormat="1" ht="36" spans="1:19">
      <c r="A184" s="203">
        <v>126</v>
      </c>
      <c r="B184" s="207" t="s">
        <v>569</v>
      </c>
      <c r="C184" s="207" t="s">
        <v>213</v>
      </c>
      <c r="D184" s="207" t="s">
        <v>223</v>
      </c>
      <c r="E184" s="208">
        <v>0.25</v>
      </c>
      <c r="F184" s="225" t="s">
        <v>157</v>
      </c>
      <c r="G184" s="225" t="s">
        <v>161</v>
      </c>
      <c r="H184" s="207" t="s">
        <v>460</v>
      </c>
      <c r="I184" s="220">
        <v>1.1</v>
      </c>
      <c r="J184" s="221" t="s">
        <v>80</v>
      </c>
      <c r="K184" s="220">
        <v>1.058875</v>
      </c>
      <c r="L184" s="207" t="s">
        <v>566</v>
      </c>
      <c r="M184" s="221">
        <v>87</v>
      </c>
      <c r="N184" s="221">
        <v>323</v>
      </c>
      <c r="O184" s="222" t="s">
        <v>50</v>
      </c>
      <c r="P184" s="223">
        <v>43891</v>
      </c>
      <c r="Q184" s="223">
        <v>44166</v>
      </c>
      <c r="R184" s="207" t="s">
        <v>462</v>
      </c>
      <c r="S184" s="207" t="s">
        <v>463</v>
      </c>
    </row>
    <row r="185" s="92" customFormat="1" ht="36" spans="1:19">
      <c r="A185" s="203">
        <v>127</v>
      </c>
      <c r="B185" s="207" t="s">
        <v>570</v>
      </c>
      <c r="C185" s="207" t="s">
        <v>213</v>
      </c>
      <c r="D185" s="207" t="s">
        <v>223</v>
      </c>
      <c r="E185" s="208">
        <v>1.16</v>
      </c>
      <c r="F185" s="225" t="s">
        <v>157</v>
      </c>
      <c r="G185" s="225" t="s">
        <v>161</v>
      </c>
      <c r="H185" s="207" t="s">
        <v>460</v>
      </c>
      <c r="I185" s="220">
        <v>4.9</v>
      </c>
      <c r="J185" s="221" t="s">
        <v>80</v>
      </c>
      <c r="K185" s="220">
        <v>4.91318</v>
      </c>
      <c r="L185" s="207" t="s">
        <v>566</v>
      </c>
      <c r="M185" s="221">
        <v>87</v>
      </c>
      <c r="N185" s="221">
        <v>323</v>
      </c>
      <c r="O185" s="222" t="s">
        <v>50</v>
      </c>
      <c r="P185" s="223">
        <v>43891</v>
      </c>
      <c r="Q185" s="223">
        <v>44166</v>
      </c>
      <c r="R185" s="207" t="s">
        <v>462</v>
      </c>
      <c r="S185" s="207" t="s">
        <v>463</v>
      </c>
    </row>
    <row r="186" s="92" customFormat="1" ht="36" spans="1:19">
      <c r="A186" s="203">
        <v>128</v>
      </c>
      <c r="B186" s="207" t="s">
        <v>571</v>
      </c>
      <c r="C186" s="207" t="s">
        <v>213</v>
      </c>
      <c r="D186" s="207" t="s">
        <v>223</v>
      </c>
      <c r="E186" s="208">
        <v>3.87</v>
      </c>
      <c r="F186" s="225" t="s">
        <v>157</v>
      </c>
      <c r="G186" s="225" t="s">
        <v>161</v>
      </c>
      <c r="H186" s="207" t="s">
        <v>460</v>
      </c>
      <c r="I186" s="220">
        <v>16.4</v>
      </c>
      <c r="J186" s="221" t="s">
        <v>80</v>
      </c>
      <c r="K186" s="220">
        <v>16.391385</v>
      </c>
      <c r="L186" s="207" t="s">
        <v>566</v>
      </c>
      <c r="M186" s="221">
        <v>87</v>
      </c>
      <c r="N186" s="221">
        <v>323</v>
      </c>
      <c r="O186" s="222" t="s">
        <v>50</v>
      </c>
      <c r="P186" s="223">
        <v>43891</v>
      </c>
      <c r="Q186" s="223">
        <v>44166</v>
      </c>
      <c r="R186" s="207" t="s">
        <v>462</v>
      </c>
      <c r="S186" s="207" t="s">
        <v>463</v>
      </c>
    </row>
    <row r="187" s="92" customFormat="1" ht="36" spans="1:19">
      <c r="A187" s="203">
        <v>129</v>
      </c>
      <c r="B187" s="206" t="s">
        <v>572</v>
      </c>
      <c r="C187" s="207" t="s">
        <v>213</v>
      </c>
      <c r="D187" s="207" t="s">
        <v>223</v>
      </c>
      <c r="E187" s="208">
        <v>4.202</v>
      </c>
      <c r="F187" s="225" t="s">
        <v>99</v>
      </c>
      <c r="G187" s="206" t="s">
        <v>541</v>
      </c>
      <c r="H187" s="207" t="s">
        <v>460</v>
      </c>
      <c r="I187" s="220">
        <v>17.8</v>
      </c>
      <c r="J187" s="221" t="s">
        <v>80</v>
      </c>
      <c r="K187" s="220">
        <v>17.797571</v>
      </c>
      <c r="L187" s="207" t="s">
        <v>455</v>
      </c>
      <c r="M187" s="221">
        <v>46</v>
      </c>
      <c r="N187" s="221">
        <v>159</v>
      </c>
      <c r="O187" s="222" t="s">
        <v>50</v>
      </c>
      <c r="P187" s="223">
        <v>43891</v>
      </c>
      <c r="Q187" s="223">
        <v>44166</v>
      </c>
      <c r="R187" s="207" t="s">
        <v>462</v>
      </c>
      <c r="S187" s="207" t="s">
        <v>463</v>
      </c>
    </row>
    <row r="188" s="92" customFormat="1" ht="36" spans="1:19">
      <c r="A188" s="203">
        <v>130</v>
      </c>
      <c r="B188" s="206" t="s">
        <v>573</v>
      </c>
      <c r="C188" s="207" t="s">
        <v>213</v>
      </c>
      <c r="D188" s="207" t="s">
        <v>223</v>
      </c>
      <c r="E188" s="208">
        <v>0.16</v>
      </c>
      <c r="F188" s="206" t="s">
        <v>458</v>
      </c>
      <c r="G188" s="206" t="s">
        <v>513</v>
      </c>
      <c r="H188" s="207" t="s">
        <v>460</v>
      </c>
      <c r="I188" s="220">
        <v>0.7</v>
      </c>
      <c r="J188" s="221" t="s">
        <v>80</v>
      </c>
      <c r="K188" s="220">
        <v>0.67768</v>
      </c>
      <c r="L188" s="207" t="s">
        <v>514</v>
      </c>
      <c r="M188" s="221">
        <v>119</v>
      </c>
      <c r="N188" s="221">
        <v>402</v>
      </c>
      <c r="O188" s="222" t="s">
        <v>50</v>
      </c>
      <c r="P188" s="223">
        <v>43891</v>
      </c>
      <c r="Q188" s="223">
        <v>44166</v>
      </c>
      <c r="R188" s="207" t="s">
        <v>462</v>
      </c>
      <c r="S188" s="207" t="s">
        <v>463</v>
      </c>
    </row>
    <row r="189" s="92" customFormat="1" ht="36" spans="1:19">
      <c r="A189" s="203">
        <v>131</v>
      </c>
      <c r="B189" s="206" t="s">
        <v>574</v>
      </c>
      <c r="C189" s="207" t="s">
        <v>213</v>
      </c>
      <c r="D189" s="207" t="s">
        <v>223</v>
      </c>
      <c r="E189" s="208">
        <v>0.186</v>
      </c>
      <c r="F189" s="206" t="s">
        <v>458</v>
      </c>
      <c r="G189" s="206" t="s">
        <v>513</v>
      </c>
      <c r="H189" s="207" t="s">
        <v>460</v>
      </c>
      <c r="I189" s="220">
        <v>0.8</v>
      </c>
      <c r="J189" s="221" t="s">
        <v>80</v>
      </c>
      <c r="K189" s="220">
        <v>0.787803</v>
      </c>
      <c r="L189" s="207" t="s">
        <v>514</v>
      </c>
      <c r="M189" s="221">
        <v>119</v>
      </c>
      <c r="N189" s="221">
        <v>402</v>
      </c>
      <c r="O189" s="222" t="s">
        <v>50</v>
      </c>
      <c r="P189" s="223">
        <v>43891</v>
      </c>
      <c r="Q189" s="223">
        <v>44166</v>
      </c>
      <c r="R189" s="207" t="s">
        <v>462</v>
      </c>
      <c r="S189" s="207" t="s">
        <v>463</v>
      </c>
    </row>
    <row r="190" s="92" customFormat="1" ht="36" spans="1:19">
      <c r="A190" s="203">
        <v>132</v>
      </c>
      <c r="B190" s="206" t="s">
        <v>575</v>
      </c>
      <c r="C190" s="207" t="s">
        <v>213</v>
      </c>
      <c r="D190" s="207" t="s">
        <v>223</v>
      </c>
      <c r="E190" s="208">
        <v>0.94</v>
      </c>
      <c r="F190" s="209" t="s">
        <v>99</v>
      </c>
      <c r="G190" s="209" t="s">
        <v>576</v>
      </c>
      <c r="H190" s="207" t="s">
        <v>460</v>
      </c>
      <c r="I190" s="220">
        <v>4</v>
      </c>
      <c r="J190" s="221" t="s">
        <v>80</v>
      </c>
      <c r="K190" s="220">
        <v>3.98137</v>
      </c>
      <c r="L190" s="207" t="s">
        <v>326</v>
      </c>
      <c r="M190" s="221">
        <v>158</v>
      </c>
      <c r="N190" s="221">
        <v>583</v>
      </c>
      <c r="O190" s="222" t="s">
        <v>50</v>
      </c>
      <c r="P190" s="223">
        <v>43891</v>
      </c>
      <c r="Q190" s="223">
        <v>44166</v>
      </c>
      <c r="R190" s="207" t="s">
        <v>462</v>
      </c>
      <c r="S190" s="207" t="s">
        <v>463</v>
      </c>
    </row>
    <row r="191" s="92" customFormat="1" ht="36" spans="1:19">
      <c r="A191" s="203">
        <v>133</v>
      </c>
      <c r="B191" s="206" t="s">
        <v>577</v>
      </c>
      <c r="C191" s="207" t="s">
        <v>213</v>
      </c>
      <c r="D191" s="207" t="s">
        <v>223</v>
      </c>
      <c r="E191" s="208">
        <v>0.79</v>
      </c>
      <c r="F191" s="209" t="s">
        <v>99</v>
      </c>
      <c r="G191" s="209" t="s">
        <v>576</v>
      </c>
      <c r="H191" s="207" t="s">
        <v>460</v>
      </c>
      <c r="I191" s="220">
        <v>3.3</v>
      </c>
      <c r="J191" s="221" t="s">
        <v>80</v>
      </c>
      <c r="K191" s="220">
        <v>3.346045</v>
      </c>
      <c r="L191" s="207" t="s">
        <v>326</v>
      </c>
      <c r="M191" s="221">
        <v>158</v>
      </c>
      <c r="N191" s="221">
        <v>583</v>
      </c>
      <c r="O191" s="222" t="s">
        <v>50</v>
      </c>
      <c r="P191" s="223">
        <v>43891</v>
      </c>
      <c r="Q191" s="223">
        <v>44166</v>
      </c>
      <c r="R191" s="207" t="s">
        <v>462</v>
      </c>
      <c r="S191" s="207" t="s">
        <v>463</v>
      </c>
    </row>
    <row r="192" s="92" customFormat="1" ht="36" spans="1:19">
      <c r="A192" s="203">
        <v>134</v>
      </c>
      <c r="B192" s="206" t="s">
        <v>578</v>
      </c>
      <c r="C192" s="207" t="s">
        <v>213</v>
      </c>
      <c r="D192" s="207" t="s">
        <v>223</v>
      </c>
      <c r="E192" s="208">
        <v>0.46</v>
      </c>
      <c r="F192" s="209" t="s">
        <v>99</v>
      </c>
      <c r="G192" s="209" t="s">
        <v>576</v>
      </c>
      <c r="H192" s="207" t="s">
        <v>460</v>
      </c>
      <c r="I192" s="220">
        <v>1.9</v>
      </c>
      <c r="J192" s="221" t="s">
        <v>80</v>
      </c>
      <c r="K192" s="220">
        <v>1.94833</v>
      </c>
      <c r="L192" s="207" t="s">
        <v>326</v>
      </c>
      <c r="M192" s="221">
        <v>158</v>
      </c>
      <c r="N192" s="221">
        <v>583</v>
      </c>
      <c r="O192" s="222" t="s">
        <v>50</v>
      </c>
      <c r="P192" s="223">
        <v>43891</v>
      </c>
      <c r="Q192" s="223">
        <v>44166</v>
      </c>
      <c r="R192" s="207" t="s">
        <v>462</v>
      </c>
      <c r="S192" s="207" t="s">
        <v>463</v>
      </c>
    </row>
    <row r="193" s="92" customFormat="1" ht="36" spans="1:19">
      <c r="A193" s="203">
        <v>135</v>
      </c>
      <c r="B193" s="206" t="s">
        <v>579</v>
      </c>
      <c r="C193" s="207" t="s">
        <v>213</v>
      </c>
      <c r="D193" s="207" t="s">
        <v>223</v>
      </c>
      <c r="E193" s="208">
        <v>2.157</v>
      </c>
      <c r="F193" s="209" t="s">
        <v>99</v>
      </c>
      <c r="G193" s="209" t="s">
        <v>576</v>
      </c>
      <c r="H193" s="207" t="s">
        <v>460</v>
      </c>
      <c r="I193" s="220">
        <v>9.1</v>
      </c>
      <c r="J193" s="221" t="s">
        <v>80</v>
      </c>
      <c r="K193" s="220">
        <v>9.1359735</v>
      </c>
      <c r="L193" s="207" t="s">
        <v>326</v>
      </c>
      <c r="M193" s="221">
        <v>158</v>
      </c>
      <c r="N193" s="221">
        <v>583</v>
      </c>
      <c r="O193" s="222" t="s">
        <v>50</v>
      </c>
      <c r="P193" s="223">
        <v>43891</v>
      </c>
      <c r="Q193" s="223">
        <v>44166</v>
      </c>
      <c r="R193" s="207" t="s">
        <v>462</v>
      </c>
      <c r="S193" s="207" t="s">
        <v>463</v>
      </c>
    </row>
    <row r="194" s="92" customFormat="1" ht="36" spans="1:19">
      <c r="A194" s="203">
        <v>136</v>
      </c>
      <c r="B194" s="206" t="s">
        <v>580</v>
      </c>
      <c r="C194" s="207" t="s">
        <v>213</v>
      </c>
      <c r="D194" s="207" t="s">
        <v>223</v>
      </c>
      <c r="E194" s="208">
        <v>0.34</v>
      </c>
      <c r="F194" s="209" t="s">
        <v>99</v>
      </c>
      <c r="G194" s="209" t="s">
        <v>581</v>
      </c>
      <c r="H194" s="207" t="s">
        <v>460</v>
      </c>
      <c r="I194" s="220">
        <v>1.4</v>
      </c>
      <c r="J194" s="221" t="s">
        <v>80</v>
      </c>
      <c r="K194" s="220">
        <v>1.44007</v>
      </c>
      <c r="L194" s="207" t="s">
        <v>582</v>
      </c>
      <c r="M194" s="221">
        <v>145</v>
      </c>
      <c r="N194" s="221">
        <v>505</v>
      </c>
      <c r="O194" s="222" t="s">
        <v>50</v>
      </c>
      <c r="P194" s="223">
        <v>43891</v>
      </c>
      <c r="Q194" s="223">
        <v>44166</v>
      </c>
      <c r="R194" s="207" t="s">
        <v>462</v>
      </c>
      <c r="S194" s="207" t="s">
        <v>463</v>
      </c>
    </row>
    <row r="195" s="92" customFormat="1" ht="36" spans="1:19">
      <c r="A195" s="203">
        <v>137</v>
      </c>
      <c r="B195" s="206" t="s">
        <v>583</v>
      </c>
      <c r="C195" s="207" t="s">
        <v>213</v>
      </c>
      <c r="D195" s="207" t="s">
        <v>223</v>
      </c>
      <c r="E195" s="208">
        <v>0.44</v>
      </c>
      <c r="F195" s="209" t="s">
        <v>99</v>
      </c>
      <c r="G195" s="209" t="s">
        <v>581</v>
      </c>
      <c r="H195" s="207" t="s">
        <v>460</v>
      </c>
      <c r="I195" s="220">
        <v>1.9</v>
      </c>
      <c r="J195" s="221" t="s">
        <v>80</v>
      </c>
      <c r="K195" s="220">
        <v>1.86362</v>
      </c>
      <c r="L195" s="207" t="s">
        <v>582</v>
      </c>
      <c r="M195" s="221">
        <v>145</v>
      </c>
      <c r="N195" s="221">
        <v>505</v>
      </c>
      <c r="O195" s="222" t="s">
        <v>50</v>
      </c>
      <c r="P195" s="223">
        <v>43891</v>
      </c>
      <c r="Q195" s="223">
        <v>44166</v>
      </c>
      <c r="R195" s="207" t="s">
        <v>462</v>
      </c>
      <c r="S195" s="207" t="s">
        <v>463</v>
      </c>
    </row>
    <row r="196" s="92" customFormat="1" ht="36" spans="1:19">
      <c r="A196" s="203">
        <v>138</v>
      </c>
      <c r="B196" s="206" t="s">
        <v>584</v>
      </c>
      <c r="C196" s="207" t="s">
        <v>213</v>
      </c>
      <c r="D196" s="207" t="s">
        <v>223</v>
      </c>
      <c r="E196" s="208">
        <v>0.4</v>
      </c>
      <c r="F196" s="209" t="s">
        <v>99</v>
      </c>
      <c r="G196" s="209" t="s">
        <v>581</v>
      </c>
      <c r="H196" s="207" t="s">
        <v>460</v>
      </c>
      <c r="I196" s="220">
        <v>1.7</v>
      </c>
      <c r="J196" s="221" t="s">
        <v>80</v>
      </c>
      <c r="K196" s="220">
        <v>1.6942</v>
      </c>
      <c r="L196" s="207" t="s">
        <v>582</v>
      </c>
      <c r="M196" s="221">
        <v>145</v>
      </c>
      <c r="N196" s="221">
        <v>505</v>
      </c>
      <c r="O196" s="222" t="s">
        <v>50</v>
      </c>
      <c r="P196" s="223">
        <v>43891</v>
      </c>
      <c r="Q196" s="223">
        <v>44166</v>
      </c>
      <c r="R196" s="207" t="s">
        <v>462</v>
      </c>
      <c r="S196" s="207" t="s">
        <v>463</v>
      </c>
    </row>
    <row r="197" s="92" customFormat="1" ht="36" spans="1:19">
      <c r="A197" s="203">
        <v>139</v>
      </c>
      <c r="B197" s="206" t="s">
        <v>585</v>
      </c>
      <c r="C197" s="207" t="s">
        <v>213</v>
      </c>
      <c r="D197" s="207" t="s">
        <v>223</v>
      </c>
      <c r="E197" s="208">
        <v>0.2</v>
      </c>
      <c r="F197" s="209" t="s">
        <v>99</v>
      </c>
      <c r="G197" s="209" t="s">
        <v>581</v>
      </c>
      <c r="H197" s="207" t="s">
        <v>460</v>
      </c>
      <c r="I197" s="220">
        <v>0.8</v>
      </c>
      <c r="J197" s="221" t="s">
        <v>80</v>
      </c>
      <c r="K197" s="220">
        <v>0.8471</v>
      </c>
      <c r="L197" s="207" t="s">
        <v>582</v>
      </c>
      <c r="M197" s="221">
        <v>145</v>
      </c>
      <c r="N197" s="221">
        <v>505</v>
      </c>
      <c r="O197" s="222" t="s">
        <v>50</v>
      </c>
      <c r="P197" s="223">
        <v>43891</v>
      </c>
      <c r="Q197" s="223">
        <v>44166</v>
      </c>
      <c r="R197" s="207" t="s">
        <v>462</v>
      </c>
      <c r="S197" s="207" t="s">
        <v>463</v>
      </c>
    </row>
    <row r="198" s="92" customFormat="1" ht="36" spans="1:19">
      <c r="A198" s="203">
        <v>140</v>
      </c>
      <c r="B198" s="206" t="s">
        <v>586</v>
      </c>
      <c r="C198" s="207" t="s">
        <v>213</v>
      </c>
      <c r="D198" s="207" t="s">
        <v>223</v>
      </c>
      <c r="E198" s="208">
        <v>1.406</v>
      </c>
      <c r="F198" s="209" t="s">
        <v>99</v>
      </c>
      <c r="G198" s="209" t="s">
        <v>581</v>
      </c>
      <c r="H198" s="207" t="s">
        <v>460</v>
      </c>
      <c r="I198" s="220">
        <v>6</v>
      </c>
      <c r="J198" s="221" t="s">
        <v>80</v>
      </c>
      <c r="K198" s="220">
        <v>5.955113</v>
      </c>
      <c r="L198" s="207" t="s">
        <v>582</v>
      </c>
      <c r="M198" s="221">
        <v>145</v>
      </c>
      <c r="N198" s="221">
        <v>505</v>
      </c>
      <c r="O198" s="222" t="s">
        <v>50</v>
      </c>
      <c r="P198" s="223">
        <v>43891</v>
      </c>
      <c r="Q198" s="223">
        <v>44166</v>
      </c>
      <c r="R198" s="207" t="s">
        <v>462</v>
      </c>
      <c r="S198" s="207" t="s">
        <v>463</v>
      </c>
    </row>
    <row r="199" s="92" customFormat="1" ht="36" spans="1:19">
      <c r="A199" s="203">
        <v>141</v>
      </c>
      <c r="B199" s="206" t="s">
        <v>587</v>
      </c>
      <c r="C199" s="207" t="s">
        <v>213</v>
      </c>
      <c r="D199" s="207" t="s">
        <v>223</v>
      </c>
      <c r="E199" s="208">
        <v>2.98</v>
      </c>
      <c r="F199" s="209" t="s">
        <v>99</v>
      </c>
      <c r="G199" s="209" t="s">
        <v>581</v>
      </c>
      <c r="H199" s="207" t="s">
        <v>460</v>
      </c>
      <c r="I199" s="220">
        <v>12.6</v>
      </c>
      <c r="J199" s="221" t="s">
        <v>80</v>
      </c>
      <c r="K199" s="220">
        <v>12.62179</v>
      </c>
      <c r="L199" s="207" t="s">
        <v>582</v>
      </c>
      <c r="M199" s="221">
        <v>145</v>
      </c>
      <c r="N199" s="221">
        <v>505</v>
      </c>
      <c r="O199" s="222" t="s">
        <v>50</v>
      </c>
      <c r="P199" s="223">
        <v>43891</v>
      </c>
      <c r="Q199" s="223">
        <v>44166</v>
      </c>
      <c r="R199" s="207" t="s">
        <v>462</v>
      </c>
      <c r="S199" s="207" t="s">
        <v>463</v>
      </c>
    </row>
    <row r="200" s="92" customFormat="1" ht="36" spans="1:19">
      <c r="A200" s="203">
        <v>142</v>
      </c>
      <c r="B200" s="206" t="s">
        <v>588</v>
      </c>
      <c r="C200" s="207" t="s">
        <v>213</v>
      </c>
      <c r="D200" s="207" t="s">
        <v>223</v>
      </c>
      <c r="E200" s="208">
        <v>0.35</v>
      </c>
      <c r="F200" s="209" t="s">
        <v>99</v>
      </c>
      <c r="G200" s="209" t="s">
        <v>581</v>
      </c>
      <c r="H200" s="207" t="s">
        <v>460</v>
      </c>
      <c r="I200" s="220">
        <v>1.5</v>
      </c>
      <c r="J200" s="221" t="s">
        <v>80</v>
      </c>
      <c r="K200" s="220">
        <v>1.482425</v>
      </c>
      <c r="L200" s="207" t="s">
        <v>582</v>
      </c>
      <c r="M200" s="221">
        <v>145</v>
      </c>
      <c r="N200" s="221">
        <v>505</v>
      </c>
      <c r="O200" s="222" t="s">
        <v>50</v>
      </c>
      <c r="P200" s="223">
        <v>43891</v>
      </c>
      <c r="Q200" s="223">
        <v>44166</v>
      </c>
      <c r="R200" s="207" t="s">
        <v>462</v>
      </c>
      <c r="S200" s="207" t="s">
        <v>463</v>
      </c>
    </row>
    <row r="201" s="92" customFormat="1" ht="36" spans="1:19">
      <c r="A201" s="203">
        <v>143</v>
      </c>
      <c r="B201" s="206" t="s">
        <v>589</v>
      </c>
      <c r="C201" s="207" t="s">
        <v>213</v>
      </c>
      <c r="D201" s="207" t="s">
        <v>223</v>
      </c>
      <c r="E201" s="208">
        <v>1.005</v>
      </c>
      <c r="F201" s="209" t="s">
        <v>99</v>
      </c>
      <c r="G201" s="209" t="s">
        <v>581</v>
      </c>
      <c r="H201" s="207" t="s">
        <v>460</v>
      </c>
      <c r="I201" s="220">
        <v>4.3</v>
      </c>
      <c r="J201" s="221" t="s">
        <v>80</v>
      </c>
      <c r="K201" s="220">
        <v>4.2566775</v>
      </c>
      <c r="L201" s="207" t="s">
        <v>582</v>
      </c>
      <c r="M201" s="221">
        <v>145</v>
      </c>
      <c r="N201" s="221">
        <v>505</v>
      </c>
      <c r="O201" s="222" t="s">
        <v>50</v>
      </c>
      <c r="P201" s="223">
        <v>43891</v>
      </c>
      <c r="Q201" s="223">
        <v>44166</v>
      </c>
      <c r="R201" s="207" t="s">
        <v>462</v>
      </c>
      <c r="S201" s="207" t="s">
        <v>463</v>
      </c>
    </row>
    <row r="202" s="92" customFormat="1" ht="36" spans="1:19">
      <c r="A202" s="203">
        <v>144</v>
      </c>
      <c r="B202" s="206" t="s">
        <v>590</v>
      </c>
      <c r="C202" s="207" t="s">
        <v>213</v>
      </c>
      <c r="D202" s="207" t="s">
        <v>223</v>
      </c>
      <c r="E202" s="208">
        <v>0.586</v>
      </c>
      <c r="F202" s="209" t="s">
        <v>99</v>
      </c>
      <c r="G202" s="209" t="s">
        <v>591</v>
      </c>
      <c r="H202" s="207" t="s">
        <v>460</v>
      </c>
      <c r="I202" s="220">
        <v>2.5</v>
      </c>
      <c r="J202" s="221" t="s">
        <v>80</v>
      </c>
      <c r="K202" s="220">
        <v>2.482003</v>
      </c>
      <c r="L202" s="207" t="s">
        <v>592</v>
      </c>
      <c r="M202" s="221">
        <v>211</v>
      </c>
      <c r="N202" s="221">
        <v>742</v>
      </c>
      <c r="O202" s="222" t="s">
        <v>50</v>
      </c>
      <c r="P202" s="223">
        <v>43891</v>
      </c>
      <c r="Q202" s="223">
        <v>44166</v>
      </c>
      <c r="R202" s="207" t="s">
        <v>462</v>
      </c>
      <c r="S202" s="207" t="s">
        <v>463</v>
      </c>
    </row>
    <row r="203" s="92" customFormat="1" ht="36" spans="1:19">
      <c r="A203" s="203">
        <v>145</v>
      </c>
      <c r="B203" s="206" t="s">
        <v>593</v>
      </c>
      <c r="C203" s="207" t="s">
        <v>213</v>
      </c>
      <c r="D203" s="207" t="s">
        <v>223</v>
      </c>
      <c r="E203" s="208">
        <v>0.594</v>
      </c>
      <c r="F203" s="209" t="s">
        <v>99</v>
      </c>
      <c r="G203" s="209" t="s">
        <v>591</v>
      </c>
      <c r="H203" s="207" t="s">
        <v>460</v>
      </c>
      <c r="I203" s="220">
        <v>2.5</v>
      </c>
      <c r="J203" s="221" t="s">
        <v>80</v>
      </c>
      <c r="K203" s="220">
        <v>2.515887</v>
      </c>
      <c r="L203" s="207" t="s">
        <v>592</v>
      </c>
      <c r="M203" s="221">
        <v>211</v>
      </c>
      <c r="N203" s="221">
        <v>742</v>
      </c>
      <c r="O203" s="222" t="s">
        <v>50</v>
      </c>
      <c r="P203" s="223">
        <v>43891</v>
      </c>
      <c r="Q203" s="223">
        <v>44166</v>
      </c>
      <c r="R203" s="207" t="s">
        <v>462</v>
      </c>
      <c r="S203" s="207" t="s">
        <v>463</v>
      </c>
    </row>
    <row r="204" s="92" customFormat="1" ht="36" spans="1:19">
      <c r="A204" s="203">
        <v>146</v>
      </c>
      <c r="B204" s="206" t="s">
        <v>594</v>
      </c>
      <c r="C204" s="207" t="s">
        <v>213</v>
      </c>
      <c r="D204" s="207" t="s">
        <v>223</v>
      </c>
      <c r="E204" s="208">
        <v>2.271</v>
      </c>
      <c r="F204" s="209" t="s">
        <v>283</v>
      </c>
      <c r="G204" s="209" t="s">
        <v>468</v>
      </c>
      <c r="H204" s="207" t="s">
        <v>460</v>
      </c>
      <c r="I204" s="220">
        <v>9.6</v>
      </c>
      <c r="J204" s="221" t="s">
        <v>80</v>
      </c>
      <c r="K204" s="220">
        <v>9.6188205</v>
      </c>
      <c r="L204" s="207" t="s">
        <v>469</v>
      </c>
      <c r="M204" s="221">
        <v>135</v>
      </c>
      <c r="N204" s="221">
        <v>472</v>
      </c>
      <c r="O204" s="222" t="s">
        <v>50</v>
      </c>
      <c r="P204" s="223">
        <v>43891</v>
      </c>
      <c r="Q204" s="223">
        <v>44166</v>
      </c>
      <c r="R204" s="207" t="s">
        <v>462</v>
      </c>
      <c r="S204" s="207" t="s">
        <v>463</v>
      </c>
    </row>
    <row r="205" s="92" customFormat="1" ht="36" spans="1:19">
      <c r="A205" s="203">
        <v>147</v>
      </c>
      <c r="B205" s="206" t="s">
        <v>595</v>
      </c>
      <c r="C205" s="207" t="s">
        <v>213</v>
      </c>
      <c r="D205" s="207" t="s">
        <v>223</v>
      </c>
      <c r="E205" s="208">
        <v>0.284</v>
      </c>
      <c r="F205" s="209" t="s">
        <v>283</v>
      </c>
      <c r="G205" s="209" t="s">
        <v>468</v>
      </c>
      <c r="H205" s="207" t="s">
        <v>460</v>
      </c>
      <c r="I205" s="220">
        <v>1.2</v>
      </c>
      <c r="J205" s="221" t="s">
        <v>80</v>
      </c>
      <c r="K205" s="220">
        <v>1.202882</v>
      </c>
      <c r="L205" s="207" t="s">
        <v>469</v>
      </c>
      <c r="M205" s="221">
        <v>135</v>
      </c>
      <c r="N205" s="221">
        <v>472</v>
      </c>
      <c r="O205" s="222" t="s">
        <v>50</v>
      </c>
      <c r="P205" s="223">
        <v>43891</v>
      </c>
      <c r="Q205" s="223">
        <v>44166</v>
      </c>
      <c r="R205" s="207" t="s">
        <v>462</v>
      </c>
      <c r="S205" s="207" t="s">
        <v>463</v>
      </c>
    </row>
    <row r="206" s="92" customFormat="1" ht="36" spans="1:19">
      <c r="A206" s="203">
        <v>148</v>
      </c>
      <c r="B206" s="206" t="s">
        <v>596</v>
      </c>
      <c r="C206" s="207" t="s">
        <v>213</v>
      </c>
      <c r="D206" s="207" t="s">
        <v>223</v>
      </c>
      <c r="E206" s="208">
        <v>0.534</v>
      </c>
      <c r="F206" s="209" t="s">
        <v>283</v>
      </c>
      <c r="G206" s="209" t="s">
        <v>486</v>
      </c>
      <c r="H206" s="207" t="s">
        <v>460</v>
      </c>
      <c r="I206" s="220">
        <v>2.3</v>
      </c>
      <c r="J206" s="221" t="s">
        <v>80</v>
      </c>
      <c r="K206" s="220">
        <v>2.261757</v>
      </c>
      <c r="L206" s="207" t="s">
        <v>487</v>
      </c>
      <c r="M206" s="221">
        <v>87</v>
      </c>
      <c r="N206" s="221">
        <v>346</v>
      </c>
      <c r="O206" s="222" t="s">
        <v>50</v>
      </c>
      <c r="P206" s="223">
        <v>43891</v>
      </c>
      <c r="Q206" s="223">
        <v>44166</v>
      </c>
      <c r="R206" s="207" t="s">
        <v>462</v>
      </c>
      <c r="S206" s="207" t="s">
        <v>463</v>
      </c>
    </row>
    <row r="207" s="92" customFormat="1" ht="36" spans="1:19">
      <c r="A207" s="203">
        <v>149</v>
      </c>
      <c r="B207" s="206" t="s">
        <v>597</v>
      </c>
      <c r="C207" s="207" t="s">
        <v>213</v>
      </c>
      <c r="D207" s="207" t="s">
        <v>223</v>
      </c>
      <c r="E207" s="208">
        <v>0.5</v>
      </c>
      <c r="F207" s="209" t="s">
        <v>283</v>
      </c>
      <c r="G207" s="209" t="s">
        <v>486</v>
      </c>
      <c r="H207" s="207" t="s">
        <v>460</v>
      </c>
      <c r="I207" s="220">
        <v>2.1</v>
      </c>
      <c r="J207" s="221" t="s">
        <v>80</v>
      </c>
      <c r="K207" s="220">
        <v>2.11775</v>
      </c>
      <c r="L207" s="207" t="s">
        <v>487</v>
      </c>
      <c r="M207" s="221">
        <v>87</v>
      </c>
      <c r="N207" s="221">
        <v>346</v>
      </c>
      <c r="O207" s="222" t="s">
        <v>50</v>
      </c>
      <c r="P207" s="223">
        <v>43891</v>
      </c>
      <c r="Q207" s="223">
        <v>44166</v>
      </c>
      <c r="R207" s="207" t="s">
        <v>462</v>
      </c>
      <c r="S207" s="207" t="s">
        <v>463</v>
      </c>
    </row>
    <row r="208" s="92" customFormat="1" ht="36" spans="1:19">
      <c r="A208" s="203">
        <v>150</v>
      </c>
      <c r="B208" s="206" t="s">
        <v>598</v>
      </c>
      <c r="C208" s="207" t="s">
        <v>213</v>
      </c>
      <c r="D208" s="207" t="s">
        <v>223</v>
      </c>
      <c r="E208" s="208">
        <v>0.167</v>
      </c>
      <c r="F208" s="209" t="s">
        <v>283</v>
      </c>
      <c r="G208" s="209" t="s">
        <v>486</v>
      </c>
      <c r="H208" s="207" t="s">
        <v>460</v>
      </c>
      <c r="I208" s="220">
        <v>0.7</v>
      </c>
      <c r="J208" s="221" t="s">
        <v>80</v>
      </c>
      <c r="K208" s="220">
        <v>0.7073285</v>
      </c>
      <c r="L208" s="207" t="s">
        <v>487</v>
      </c>
      <c r="M208" s="221">
        <v>87</v>
      </c>
      <c r="N208" s="221">
        <v>346</v>
      </c>
      <c r="O208" s="222" t="s">
        <v>50</v>
      </c>
      <c r="P208" s="223">
        <v>43891</v>
      </c>
      <c r="Q208" s="223">
        <v>44166</v>
      </c>
      <c r="R208" s="207" t="s">
        <v>462</v>
      </c>
      <c r="S208" s="207" t="s">
        <v>463</v>
      </c>
    </row>
    <row r="209" s="92" customFormat="1" ht="36" spans="1:19">
      <c r="A209" s="203">
        <v>151</v>
      </c>
      <c r="B209" s="206" t="s">
        <v>599</v>
      </c>
      <c r="C209" s="207" t="s">
        <v>213</v>
      </c>
      <c r="D209" s="207" t="s">
        <v>223</v>
      </c>
      <c r="E209" s="208">
        <v>0.2</v>
      </c>
      <c r="F209" s="209" t="s">
        <v>283</v>
      </c>
      <c r="G209" s="209" t="s">
        <v>486</v>
      </c>
      <c r="H209" s="207" t="s">
        <v>460</v>
      </c>
      <c r="I209" s="220">
        <v>0.8</v>
      </c>
      <c r="J209" s="221" t="s">
        <v>80</v>
      </c>
      <c r="K209" s="220">
        <v>0.8471</v>
      </c>
      <c r="L209" s="207" t="s">
        <v>487</v>
      </c>
      <c r="M209" s="221">
        <v>87</v>
      </c>
      <c r="N209" s="221">
        <v>346</v>
      </c>
      <c r="O209" s="222" t="s">
        <v>50</v>
      </c>
      <c r="P209" s="223">
        <v>43891</v>
      </c>
      <c r="Q209" s="223">
        <v>44166</v>
      </c>
      <c r="R209" s="207" t="s">
        <v>462</v>
      </c>
      <c r="S209" s="207" t="s">
        <v>463</v>
      </c>
    </row>
    <row r="210" s="92" customFormat="1" ht="36" spans="1:19">
      <c r="A210" s="203">
        <v>152</v>
      </c>
      <c r="B210" s="206" t="s">
        <v>600</v>
      </c>
      <c r="C210" s="207" t="s">
        <v>213</v>
      </c>
      <c r="D210" s="207" t="s">
        <v>223</v>
      </c>
      <c r="E210" s="208">
        <v>2.591</v>
      </c>
      <c r="F210" s="209" t="s">
        <v>283</v>
      </c>
      <c r="G210" s="209" t="s">
        <v>468</v>
      </c>
      <c r="H210" s="207" t="s">
        <v>460</v>
      </c>
      <c r="I210" s="220">
        <v>11</v>
      </c>
      <c r="J210" s="221" t="s">
        <v>80</v>
      </c>
      <c r="K210" s="220">
        <v>10.9741805</v>
      </c>
      <c r="L210" s="207" t="s">
        <v>469</v>
      </c>
      <c r="M210" s="221">
        <v>135</v>
      </c>
      <c r="N210" s="221">
        <v>472</v>
      </c>
      <c r="O210" s="222" t="s">
        <v>50</v>
      </c>
      <c r="P210" s="223">
        <v>43891</v>
      </c>
      <c r="Q210" s="223">
        <v>44166</v>
      </c>
      <c r="R210" s="207" t="s">
        <v>462</v>
      </c>
      <c r="S210" s="207" t="s">
        <v>463</v>
      </c>
    </row>
    <row r="211" s="92" customFormat="1" ht="36" spans="1:19">
      <c r="A211" s="203">
        <v>153</v>
      </c>
      <c r="B211" s="206" t="s">
        <v>601</v>
      </c>
      <c r="C211" s="207" t="s">
        <v>213</v>
      </c>
      <c r="D211" s="207" t="s">
        <v>223</v>
      </c>
      <c r="E211" s="208">
        <v>0.239</v>
      </c>
      <c r="F211" s="209" t="s">
        <v>412</v>
      </c>
      <c r="G211" s="209" t="s">
        <v>602</v>
      </c>
      <c r="H211" s="207" t="s">
        <v>460</v>
      </c>
      <c r="I211" s="220">
        <v>1</v>
      </c>
      <c r="J211" s="221" t="s">
        <v>80</v>
      </c>
      <c r="K211" s="220">
        <v>1.0122845</v>
      </c>
      <c r="L211" s="207" t="s">
        <v>603</v>
      </c>
      <c r="M211" s="221">
        <v>183</v>
      </c>
      <c r="N211" s="221">
        <v>616</v>
      </c>
      <c r="O211" s="222" t="s">
        <v>50</v>
      </c>
      <c r="P211" s="223">
        <v>43891</v>
      </c>
      <c r="Q211" s="223">
        <v>44166</v>
      </c>
      <c r="R211" s="207" t="s">
        <v>462</v>
      </c>
      <c r="S211" s="207" t="s">
        <v>463</v>
      </c>
    </row>
    <row r="212" s="92" customFormat="1" ht="36" spans="1:19">
      <c r="A212" s="203">
        <v>154</v>
      </c>
      <c r="B212" s="206" t="s">
        <v>604</v>
      </c>
      <c r="C212" s="207" t="s">
        <v>213</v>
      </c>
      <c r="D212" s="207" t="s">
        <v>223</v>
      </c>
      <c r="E212" s="208">
        <v>0.419</v>
      </c>
      <c r="F212" s="209" t="s">
        <v>412</v>
      </c>
      <c r="G212" s="209" t="s">
        <v>602</v>
      </c>
      <c r="H212" s="207" t="s">
        <v>460</v>
      </c>
      <c r="I212" s="220">
        <v>1.8</v>
      </c>
      <c r="J212" s="221" t="s">
        <v>80</v>
      </c>
      <c r="K212" s="220">
        <v>1.7746745</v>
      </c>
      <c r="L212" s="207" t="s">
        <v>603</v>
      </c>
      <c r="M212" s="221">
        <v>183</v>
      </c>
      <c r="N212" s="221">
        <v>616</v>
      </c>
      <c r="O212" s="222" t="s">
        <v>50</v>
      </c>
      <c r="P212" s="223">
        <v>43891</v>
      </c>
      <c r="Q212" s="223">
        <v>44166</v>
      </c>
      <c r="R212" s="207" t="s">
        <v>462</v>
      </c>
      <c r="S212" s="207" t="s">
        <v>463</v>
      </c>
    </row>
    <row r="213" s="92" customFormat="1" ht="36" spans="1:19">
      <c r="A213" s="203">
        <v>155</v>
      </c>
      <c r="B213" s="206" t="s">
        <v>605</v>
      </c>
      <c r="C213" s="207" t="s">
        <v>213</v>
      </c>
      <c r="D213" s="207" t="s">
        <v>223</v>
      </c>
      <c r="E213" s="208">
        <v>4.364</v>
      </c>
      <c r="F213" s="209" t="s">
        <v>412</v>
      </c>
      <c r="G213" s="209" t="s">
        <v>602</v>
      </c>
      <c r="H213" s="207" t="s">
        <v>460</v>
      </c>
      <c r="I213" s="220">
        <v>18.5</v>
      </c>
      <c r="J213" s="221" t="s">
        <v>80</v>
      </c>
      <c r="K213" s="220">
        <v>18.483722</v>
      </c>
      <c r="L213" s="207" t="s">
        <v>603</v>
      </c>
      <c r="M213" s="221">
        <v>183</v>
      </c>
      <c r="N213" s="221">
        <v>616</v>
      </c>
      <c r="O213" s="222" t="s">
        <v>50</v>
      </c>
      <c r="P213" s="223">
        <v>43891</v>
      </c>
      <c r="Q213" s="223">
        <v>44166</v>
      </c>
      <c r="R213" s="207" t="s">
        <v>462</v>
      </c>
      <c r="S213" s="207" t="s">
        <v>463</v>
      </c>
    </row>
    <row r="214" s="92" customFormat="1" ht="36" spans="1:19">
      <c r="A214" s="203">
        <v>156</v>
      </c>
      <c r="B214" s="206" t="s">
        <v>606</v>
      </c>
      <c r="C214" s="207" t="s">
        <v>213</v>
      </c>
      <c r="D214" s="207" t="s">
        <v>223</v>
      </c>
      <c r="E214" s="208">
        <v>0.914</v>
      </c>
      <c r="F214" s="209" t="s">
        <v>412</v>
      </c>
      <c r="G214" s="209" t="s">
        <v>602</v>
      </c>
      <c r="H214" s="207" t="s">
        <v>460</v>
      </c>
      <c r="I214" s="220">
        <v>3.9</v>
      </c>
      <c r="J214" s="221" t="s">
        <v>80</v>
      </c>
      <c r="K214" s="220">
        <v>3.871247</v>
      </c>
      <c r="L214" s="207" t="s">
        <v>603</v>
      </c>
      <c r="M214" s="221">
        <v>183</v>
      </c>
      <c r="N214" s="221">
        <v>616</v>
      </c>
      <c r="O214" s="222" t="s">
        <v>50</v>
      </c>
      <c r="P214" s="223">
        <v>43891</v>
      </c>
      <c r="Q214" s="223">
        <v>44166</v>
      </c>
      <c r="R214" s="207" t="s">
        <v>462</v>
      </c>
      <c r="S214" s="207" t="s">
        <v>463</v>
      </c>
    </row>
    <row r="215" s="92" customFormat="1" ht="36" spans="1:19">
      <c r="A215" s="203">
        <v>157</v>
      </c>
      <c r="B215" s="206" t="s">
        <v>607</v>
      </c>
      <c r="C215" s="207" t="s">
        <v>213</v>
      </c>
      <c r="D215" s="207" t="s">
        <v>223</v>
      </c>
      <c r="E215" s="208">
        <v>0.5</v>
      </c>
      <c r="F215" s="209" t="s">
        <v>412</v>
      </c>
      <c r="G215" s="209" t="s">
        <v>602</v>
      </c>
      <c r="H215" s="207" t="s">
        <v>460</v>
      </c>
      <c r="I215" s="220">
        <v>2.1</v>
      </c>
      <c r="J215" s="221" t="s">
        <v>80</v>
      </c>
      <c r="K215" s="220">
        <v>2.11775</v>
      </c>
      <c r="L215" s="207" t="s">
        <v>603</v>
      </c>
      <c r="M215" s="221">
        <v>183</v>
      </c>
      <c r="N215" s="221">
        <v>616</v>
      </c>
      <c r="O215" s="222" t="s">
        <v>50</v>
      </c>
      <c r="P215" s="223">
        <v>43891</v>
      </c>
      <c r="Q215" s="223">
        <v>44166</v>
      </c>
      <c r="R215" s="207" t="s">
        <v>462</v>
      </c>
      <c r="S215" s="207" t="s">
        <v>463</v>
      </c>
    </row>
    <row r="216" s="92" customFormat="1" ht="36" spans="1:19">
      <c r="A216" s="203">
        <v>158</v>
      </c>
      <c r="B216" s="206" t="s">
        <v>608</v>
      </c>
      <c r="C216" s="207" t="s">
        <v>213</v>
      </c>
      <c r="D216" s="207" t="s">
        <v>223</v>
      </c>
      <c r="E216" s="208">
        <v>1.493</v>
      </c>
      <c r="F216" s="209" t="s">
        <v>412</v>
      </c>
      <c r="G216" s="209" t="s">
        <v>609</v>
      </c>
      <c r="H216" s="207" t="s">
        <v>460</v>
      </c>
      <c r="I216" s="220">
        <v>6.3</v>
      </c>
      <c r="J216" s="221" t="s">
        <v>80</v>
      </c>
      <c r="K216" s="220">
        <v>6.3236015</v>
      </c>
      <c r="L216" s="207" t="s">
        <v>441</v>
      </c>
      <c r="M216" s="221">
        <v>63</v>
      </c>
      <c r="N216" s="221">
        <v>216</v>
      </c>
      <c r="O216" s="222" t="s">
        <v>50</v>
      </c>
      <c r="P216" s="223">
        <v>43891</v>
      </c>
      <c r="Q216" s="223">
        <v>44166</v>
      </c>
      <c r="R216" s="207" t="s">
        <v>462</v>
      </c>
      <c r="S216" s="207" t="s">
        <v>463</v>
      </c>
    </row>
    <row r="217" s="92" customFormat="1" ht="36" spans="1:19">
      <c r="A217" s="203">
        <v>159</v>
      </c>
      <c r="B217" s="206" t="s">
        <v>610</v>
      </c>
      <c r="C217" s="207" t="s">
        <v>213</v>
      </c>
      <c r="D217" s="207" t="s">
        <v>223</v>
      </c>
      <c r="E217" s="208">
        <v>3.573</v>
      </c>
      <c r="F217" s="209" t="s">
        <v>412</v>
      </c>
      <c r="G217" s="209" t="s">
        <v>609</v>
      </c>
      <c r="H217" s="207" t="s">
        <v>460</v>
      </c>
      <c r="I217" s="220">
        <v>15.1</v>
      </c>
      <c r="J217" s="221" t="s">
        <v>80</v>
      </c>
      <c r="K217" s="220">
        <v>15.1334415</v>
      </c>
      <c r="L217" s="207" t="s">
        <v>441</v>
      </c>
      <c r="M217" s="221">
        <v>63</v>
      </c>
      <c r="N217" s="221">
        <v>216</v>
      </c>
      <c r="O217" s="222" t="s">
        <v>50</v>
      </c>
      <c r="P217" s="223">
        <v>43891</v>
      </c>
      <c r="Q217" s="223">
        <v>44166</v>
      </c>
      <c r="R217" s="207" t="s">
        <v>462</v>
      </c>
      <c r="S217" s="207" t="s">
        <v>463</v>
      </c>
    </row>
    <row r="218" s="92" customFormat="1" ht="36" spans="1:19">
      <c r="A218" s="203">
        <v>160</v>
      </c>
      <c r="B218" s="206" t="s">
        <v>611</v>
      </c>
      <c r="C218" s="207" t="s">
        <v>213</v>
      </c>
      <c r="D218" s="207" t="s">
        <v>223</v>
      </c>
      <c r="E218" s="208">
        <v>0.815</v>
      </c>
      <c r="F218" s="209" t="s">
        <v>288</v>
      </c>
      <c r="G218" s="209" t="s">
        <v>318</v>
      </c>
      <c r="H218" s="207" t="s">
        <v>460</v>
      </c>
      <c r="I218" s="220">
        <v>3.5</v>
      </c>
      <c r="J218" s="221" t="s">
        <v>80</v>
      </c>
      <c r="K218" s="220">
        <v>3.4519325</v>
      </c>
      <c r="L218" s="207" t="s">
        <v>319</v>
      </c>
      <c r="M218" s="221">
        <v>111</v>
      </c>
      <c r="N218" s="221">
        <v>367</v>
      </c>
      <c r="O218" s="222" t="s">
        <v>50</v>
      </c>
      <c r="P218" s="223">
        <v>43891</v>
      </c>
      <c r="Q218" s="223">
        <v>44166</v>
      </c>
      <c r="R218" s="207" t="s">
        <v>462</v>
      </c>
      <c r="S218" s="207" t="s">
        <v>463</v>
      </c>
    </row>
    <row r="219" s="92" customFormat="1" ht="36" spans="1:19">
      <c r="A219" s="203">
        <v>161</v>
      </c>
      <c r="B219" s="206" t="s">
        <v>612</v>
      </c>
      <c r="C219" s="207" t="s">
        <v>213</v>
      </c>
      <c r="D219" s="207" t="s">
        <v>223</v>
      </c>
      <c r="E219" s="208">
        <v>0.6</v>
      </c>
      <c r="F219" s="209" t="s">
        <v>288</v>
      </c>
      <c r="G219" s="209" t="s">
        <v>318</v>
      </c>
      <c r="H219" s="207" t="s">
        <v>460</v>
      </c>
      <c r="I219" s="220">
        <v>2.5</v>
      </c>
      <c r="J219" s="221" t="s">
        <v>80</v>
      </c>
      <c r="K219" s="220">
        <v>2.5413</v>
      </c>
      <c r="L219" s="207" t="s">
        <v>319</v>
      </c>
      <c r="M219" s="221">
        <v>111</v>
      </c>
      <c r="N219" s="221">
        <v>367</v>
      </c>
      <c r="O219" s="222" t="s">
        <v>50</v>
      </c>
      <c r="P219" s="223">
        <v>43891</v>
      </c>
      <c r="Q219" s="223">
        <v>44166</v>
      </c>
      <c r="R219" s="207" t="s">
        <v>462</v>
      </c>
      <c r="S219" s="207" t="s">
        <v>463</v>
      </c>
    </row>
    <row r="220" s="92" customFormat="1" ht="36" spans="1:19">
      <c r="A220" s="203">
        <v>162</v>
      </c>
      <c r="B220" s="206" t="s">
        <v>613</v>
      </c>
      <c r="C220" s="207" t="s">
        <v>213</v>
      </c>
      <c r="D220" s="207" t="s">
        <v>223</v>
      </c>
      <c r="E220" s="208">
        <v>2.286</v>
      </c>
      <c r="F220" s="209" t="s">
        <v>288</v>
      </c>
      <c r="G220" s="209" t="s">
        <v>318</v>
      </c>
      <c r="H220" s="207" t="s">
        <v>460</v>
      </c>
      <c r="I220" s="220">
        <v>9.7</v>
      </c>
      <c r="J220" s="221" t="s">
        <v>80</v>
      </c>
      <c r="K220" s="220">
        <v>9.682353</v>
      </c>
      <c r="L220" s="207" t="s">
        <v>319</v>
      </c>
      <c r="M220" s="221">
        <v>111</v>
      </c>
      <c r="N220" s="221">
        <v>367</v>
      </c>
      <c r="O220" s="222" t="s">
        <v>50</v>
      </c>
      <c r="P220" s="223">
        <v>43891</v>
      </c>
      <c r="Q220" s="223">
        <v>44166</v>
      </c>
      <c r="R220" s="207" t="s">
        <v>462</v>
      </c>
      <c r="S220" s="207" t="s">
        <v>463</v>
      </c>
    </row>
    <row r="221" s="92" customFormat="1" ht="36" spans="1:19">
      <c r="A221" s="203">
        <v>163</v>
      </c>
      <c r="B221" s="206" t="s">
        <v>614</v>
      </c>
      <c r="C221" s="207" t="s">
        <v>213</v>
      </c>
      <c r="D221" s="207" t="s">
        <v>223</v>
      </c>
      <c r="E221" s="208">
        <v>2.004</v>
      </c>
      <c r="F221" s="209" t="s">
        <v>288</v>
      </c>
      <c r="G221" s="209" t="s">
        <v>318</v>
      </c>
      <c r="H221" s="207" t="s">
        <v>460</v>
      </c>
      <c r="I221" s="220">
        <v>8.5</v>
      </c>
      <c r="J221" s="221" t="s">
        <v>80</v>
      </c>
      <c r="K221" s="220">
        <v>8.487942</v>
      </c>
      <c r="L221" s="207" t="s">
        <v>319</v>
      </c>
      <c r="M221" s="221">
        <v>111</v>
      </c>
      <c r="N221" s="221">
        <v>367</v>
      </c>
      <c r="O221" s="222" t="s">
        <v>50</v>
      </c>
      <c r="P221" s="223">
        <v>43891</v>
      </c>
      <c r="Q221" s="223">
        <v>44166</v>
      </c>
      <c r="R221" s="207" t="s">
        <v>462</v>
      </c>
      <c r="S221" s="207" t="s">
        <v>463</v>
      </c>
    </row>
    <row r="222" s="92" customFormat="1" ht="36" spans="1:19">
      <c r="A222" s="203">
        <v>164</v>
      </c>
      <c r="B222" s="206" t="s">
        <v>615</v>
      </c>
      <c r="C222" s="207" t="s">
        <v>213</v>
      </c>
      <c r="D222" s="207" t="s">
        <v>223</v>
      </c>
      <c r="E222" s="208">
        <v>0.29</v>
      </c>
      <c r="F222" s="209" t="s">
        <v>288</v>
      </c>
      <c r="G222" s="209" t="s">
        <v>318</v>
      </c>
      <c r="H222" s="207" t="s">
        <v>460</v>
      </c>
      <c r="I222" s="220">
        <v>1.2</v>
      </c>
      <c r="J222" s="221" t="s">
        <v>80</v>
      </c>
      <c r="K222" s="220">
        <v>1.228295</v>
      </c>
      <c r="L222" s="207" t="s">
        <v>319</v>
      </c>
      <c r="M222" s="221">
        <v>111</v>
      </c>
      <c r="N222" s="221">
        <v>367</v>
      </c>
      <c r="O222" s="222" t="s">
        <v>50</v>
      </c>
      <c r="P222" s="223">
        <v>43891</v>
      </c>
      <c r="Q222" s="223">
        <v>44166</v>
      </c>
      <c r="R222" s="207" t="s">
        <v>462</v>
      </c>
      <c r="S222" s="207" t="s">
        <v>463</v>
      </c>
    </row>
    <row r="223" s="92" customFormat="1" ht="36" spans="1:19">
      <c r="A223" s="203">
        <v>165</v>
      </c>
      <c r="B223" s="206" t="s">
        <v>616</v>
      </c>
      <c r="C223" s="207" t="s">
        <v>213</v>
      </c>
      <c r="D223" s="207" t="s">
        <v>223</v>
      </c>
      <c r="E223" s="208">
        <v>1.62</v>
      </c>
      <c r="F223" s="209" t="s">
        <v>288</v>
      </c>
      <c r="G223" s="209" t="s">
        <v>318</v>
      </c>
      <c r="H223" s="207" t="s">
        <v>460</v>
      </c>
      <c r="I223" s="220">
        <v>6.9</v>
      </c>
      <c r="J223" s="221" t="s">
        <v>80</v>
      </c>
      <c r="K223" s="220">
        <v>6.86151</v>
      </c>
      <c r="L223" s="207" t="s">
        <v>319</v>
      </c>
      <c r="M223" s="221">
        <v>111</v>
      </c>
      <c r="N223" s="221">
        <v>367</v>
      </c>
      <c r="O223" s="222" t="s">
        <v>50</v>
      </c>
      <c r="P223" s="223">
        <v>43891</v>
      </c>
      <c r="Q223" s="223">
        <v>44166</v>
      </c>
      <c r="R223" s="207" t="s">
        <v>462</v>
      </c>
      <c r="S223" s="207" t="s">
        <v>463</v>
      </c>
    </row>
    <row r="224" s="92" customFormat="1" ht="36" spans="1:19">
      <c r="A224" s="203">
        <v>166</v>
      </c>
      <c r="B224" s="206" t="s">
        <v>617</v>
      </c>
      <c r="C224" s="207" t="s">
        <v>213</v>
      </c>
      <c r="D224" s="207" t="s">
        <v>223</v>
      </c>
      <c r="E224" s="208">
        <v>1.04</v>
      </c>
      <c r="F224" s="209" t="s">
        <v>288</v>
      </c>
      <c r="G224" s="209" t="s">
        <v>318</v>
      </c>
      <c r="H224" s="207" t="s">
        <v>460</v>
      </c>
      <c r="I224" s="220">
        <v>4.4</v>
      </c>
      <c r="J224" s="221" t="s">
        <v>80</v>
      </c>
      <c r="K224" s="220">
        <v>4.40492</v>
      </c>
      <c r="L224" s="207" t="s">
        <v>319</v>
      </c>
      <c r="M224" s="221">
        <v>111</v>
      </c>
      <c r="N224" s="221">
        <v>367</v>
      </c>
      <c r="O224" s="222" t="s">
        <v>50</v>
      </c>
      <c r="P224" s="223">
        <v>43891</v>
      </c>
      <c r="Q224" s="223">
        <v>44166</v>
      </c>
      <c r="R224" s="207" t="s">
        <v>462</v>
      </c>
      <c r="S224" s="207" t="s">
        <v>463</v>
      </c>
    </row>
    <row r="225" s="92" customFormat="1" ht="36" spans="1:19">
      <c r="A225" s="203">
        <v>167</v>
      </c>
      <c r="B225" s="206" t="s">
        <v>618</v>
      </c>
      <c r="C225" s="207" t="s">
        <v>213</v>
      </c>
      <c r="D225" s="207" t="s">
        <v>223</v>
      </c>
      <c r="E225" s="208" t="s">
        <v>619</v>
      </c>
      <c r="F225" s="209" t="s">
        <v>288</v>
      </c>
      <c r="G225" s="209" t="s">
        <v>318</v>
      </c>
      <c r="H225" s="207" t="s">
        <v>460</v>
      </c>
      <c r="I225" s="220">
        <v>5</v>
      </c>
      <c r="J225" s="221" t="s">
        <v>80</v>
      </c>
      <c r="K225" s="220">
        <v>4.99789</v>
      </c>
      <c r="L225" s="207" t="s">
        <v>319</v>
      </c>
      <c r="M225" s="221">
        <v>111</v>
      </c>
      <c r="N225" s="221">
        <v>367</v>
      </c>
      <c r="O225" s="222" t="s">
        <v>50</v>
      </c>
      <c r="P225" s="223">
        <v>43891</v>
      </c>
      <c r="Q225" s="223">
        <v>44166</v>
      </c>
      <c r="R225" s="207" t="s">
        <v>462</v>
      </c>
      <c r="S225" s="207" t="s">
        <v>463</v>
      </c>
    </row>
    <row r="226" s="92" customFormat="1" ht="36" spans="1:19">
      <c r="A226" s="203">
        <v>168</v>
      </c>
      <c r="B226" s="206" t="s">
        <v>620</v>
      </c>
      <c r="C226" s="207" t="s">
        <v>213</v>
      </c>
      <c r="D226" s="207" t="s">
        <v>223</v>
      </c>
      <c r="E226" s="208">
        <v>0.24</v>
      </c>
      <c r="F226" s="209" t="s">
        <v>288</v>
      </c>
      <c r="G226" s="209" t="s">
        <v>318</v>
      </c>
      <c r="H226" s="207" t="s">
        <v>460</v>
      </c>
      <c r="I226" s="220">
        <v>1</v>
      </c>
      <c r="J226" s="221" t="s">
        <v>80</v>
      </c>
      <c r="K226" s="220">
        <v>1.01652</v>
      </c>
      <c r="L226" s="207" t="s">
        <v>319</v>
      </c>
      <c r="M226" s="221">
        <v>111</v>
      </c>
      <c r="N226" s="221">
        <v>367</v>
      </c>
      <c r="O226" s="222" t="s">
        <v>50</v>
      </c>
      <c r="P226" s="223">
        <v>43891</v>
      </c>
      <c r="Q226" s="223">
        <v>44166</v>
      </c>
      <c r="R226" s="207" t="s">
        <v>462</v>
      </c>
      <c r="S226" s="207" t="s">
        <v>463</v>
      </c>
    </row>
    <row r="227" s="92" customFormat="1" ht="36" spans="1:19">
      <c r="A227" s="203">
        <v>169</v>
      </c>
      <c r="B227" s="206" t="s">
        <v>621</v>
      </c>
      <c r="C227" s="207" t="s">
        <v>213</v>
      </c>
      <c r="D227" s="207" t="s">
        <v>223</v>
      </c>
      <c r="E227" s="208">
        <v>0.5</v>
      </c>
      <c r="F227" s="209" t="s">
        <v>288</v>
      </c>
      <c r="G227" s="209" t="s">
        <v>318</v>
      </c>
      <c r="H227" s="207" t="s">
        <v>460</v>
      </c>
      <c r="I227" s="220">
        <v>2.1</v>
      </c>
      <c r="J227" s="221" t="s">
        <v>80</v>
      </c>
      <c r="K227" s="220">
        <v>2.11775</v>
      </c>
      <c r="L227" s="207" t="s">
        <v>319</v>
      </c>
      <c r="M227" s="221">
        <v>111</v>
      </c>
      <c r="N227" s="221">
        <v>367</v>
      </c>
      <c r="O227" s="222" t="s">
        <v>50</v>
      </c>
      <c r="P227" s="223">
        <v>43891</v>
      </c>
      <c r="Q227" s="223">
        <v>44166</v>
      </c>
      <c r="R227" s="207" t="s">
        <v>462</v>
      </c>
      <c r="S227" s="207" t="s">
        <v>463</v>
      </c>
    </row>
    <row r="228" s="92" customFormat="1" ht="36" spans="1:19">
      <c r="A228" s="203">
        <v>170</v>
      </c>
      <c r="B228" s="206" t="s">
        <v>622</v>
      </c>
      <c r="C228" s="207" t="s">
        <v>213</v>
      </c>
      <c r="D228" s="207" t="s">
        <v>223</v>
      </c>
      <c r="E228" s="233">
        <v>0.209</v>
      </c>
      <c r="F228" s="207" t="s">
        <v>199</v>
      </c>
      <c r="G228" s="207" t="s">
        <v>200</v>
      </c>
      <c r="H228" s="207"/>
      <c r="I228" s="234">
        <v>5.2</v>
      </c>
      <c r="J228" s="207" t="s">
        <v>227</v>
      </c>
      <c r="K228" s="234">
        <v>5.2</v>
      </c>
      <c r="L228" s="207" t="s">
        <v>497</v>
      </c>
      <c r="M228" s="209">
        <v>82</v>
      </c>
      <c r="N228" s="209">
        <v>257</v>
      </c>
      <c r="O228" s="222" t="s">
        <v>50</v>
      </c>
      <c r="P228" s="235">
        <v>43891</v>
      </c>
      <c r="Q228" s="235">
        <v>44166</v>
      </c>
      <c r="R228" s="207" t="s">
        <v>623</v>
      </c>
      <c r="S228" s="207" t="s">
        <v>463</v>
      </c>
    </row>
    <row r="229" s="92" customFormat="1" ht="36" spans="1:19">
      <c r="A229" s="203">
        <v>171</v>
      </c>
      <c r="B229" s="206" t="s">
        <v>624</v>
      </c>
      <c r="C229" s="207" t="s">
        <v>213</v>
      </c>
      <c r="D229" s="207" t="s">
        <v>223</v>
      </c>
      <c r="E229" s="208">
        <v>0.629</v>
      </c>
      <c r="F229" s="206" t="s">
        <v>458</v>
      </c>
      <c r="G229" s="206" t="s">
        <v>625</v>
      </c>
      <c r="H229" s="207" t="s">
        <v>460</v>
      </c>
      <c r="I229" s="220">
        <v>2.7</v>
      </c>
      <c r="J229" s="221" t="s">
        <v>80</v>
      </c>
      <c r="K229" s="220">
        <v>2.6641295</v>
      </c>
      <c r="L229" s="207" t="s">
        <v>400</v>
      </c>
      <c r="M229" s="221">
        <v>109</v>
      </c>
      <c r="N229" s="221">
        <v>434</v>
      </c>
      <c r="O229" s="222" t="s">
        <v>50</v>
      </c>
      <c r="P229" s="223">
        <v>43891</v>
      </c>
      <c r="Q229" s="223">
        <v>44166</v>
      </c>
      <c r="R229" s="207" t="s">
        <v>462</v>
      </c>
      <c r="S229" s="207" t="s">
        <v>463</v>
      </c>
    </row>
    <row r="230" s="92" customFormat="1" ht="36" spans="1:19">
      <c r="A230" s="203">
        <v>172</v>
      </c>
      <c r="B230" s="206" t="s">
        <v>626</v>
      </c>
      <c r="C230" s="207" t="s">
        <v>213</v>
      </c>
      <c r="D230" s="207" t="s">
        <v>223</v>
      </c>
      <c r="E230" s="208">
        <v>0.449</v>
      </c>
      <c r="F230" s="206" t="s">
        <v>458</v>
      </c>
      <c r="G230" s="206" t="s">
        <v>625</v>
      </c>
      <c r="H230" s="207" t="s">
        <v>460</v>
      </c>
      <c r="I230" s="220">
        <v>1.9</v>
      </c>
      <c r="J230" s="221" t="s">
        <v>80</v>
      </c>
      <c r="K230" s="220">
        <v>1.9017395</v>
      </c>
      <c r="L230" s="207" t="s">
        <v>400</v>
      </c>
      <c r="M230" s="221">
        <v>109</v>
      </c>
      <c r="N230" s="221">
        <v>434</v>
      </c>
      <c r="O230" s="222" t="s">
        <v>50</v>
      </c>
      <c r="P230" s="223">
        <v>43891</v>
      </c>
      <c r="Q230" s="223">
        <v>44166</v>
      </c>
      <c r="R230" s="207" t="s">
        <v>462</v>
      </c>
      <c r="S230" s="207" t="s">
        <v>463</v>
      </c>
    </row>
    <row r="231" s="92" customFormat="1" ht="36" spans="1:19">
      <c r="A231" s="203">
        <v>173</v>
      </c>
      <c r="B231" s="206" t="s">
        <v>627</v>
      </c>
      <c r="C231" s="207" t="s">
        <v>213</v>
      </c>
      <c r="D231" s="207" t="s">
        <v>223</v>
      </c>
      <c r="E231" s="208">
        <v>2.034</v>
      </c>
      <c r="F231" s="206" t="s">
        <v>458</v>
      </c>
      <c r="G231" s="206" t="s">
        <v>625</v>
      </c>
      <c r="H231" s="207" t="s">
        <v>460</v>
      </c>
      <c r="I231" s="220">
        <v>8.6</v>
      </c>
      <c r="J231" s="221" t="s">
        <v>80</v>
      </c>
      <c r="K231" s="220">
        <v>8.615007</v>
      </c>
      <c r="L231" s="207" t="s">
        <v>400</v>
      </c>
      <c r="M231" s="221">
        <v>109</v>
      </c>
      <c r="N231" s="221">
        <v>434</v>
      </c>
      <c r="O231" s="222" t="s">
        <v>50</v>
      </c>
      <c r="P231" s="223">
        <v>43891</v>
      </c>
      <c r="Q231" s="223">
        <v>44166</v>
      </c>
      <c r="R231" s="207" t="s">
        <v>462</v>
      </c>
      <c r="S231" s="207" t="s">
        <v>463</v>
      </c>
    </row>
    <row r="232" s="92" customFormat="1" ht="36" spans="1:19">
      <c r="A232" s="203">
        <v>174</v>
      </c>
      <c r="B232" s="206" t="s">
        <v>628</v>
      </c>
      <c r="C232" s="207" t="s">
        <v>213</v>
      </c>
      <c r="D232" s="207" t="s">
        <v>223</v>
      </c>
      <c r="E232" s="208">
        <v>2.29</v>
      </c>
      <c r="F232" s="206" t="s">
        <v>458</v>
      </c>
      <c r="G232" s="206" t="s">
        <v>625</v>
      </c>
      <c r="H232" s="207" t="s">
        <v>460</v>
      </c>
      <c r="I232" s="220">
        <v>9.7</v>
      </c>
      <c r="J232" s="221" t="s">
        <v>80</v>
      </c>
      <c r="K232" s="220">
        <v>9.699295</v>
      </c>
      <c r="L232" s="207" t="s">
        <v>400</v>
      </c>
      <c r="M232" s="221">
        <v>109</v>
      </c>
      <c r="N232" s="221">
        <v>434</v>
      </c>
      <c r="O232" s="222" t="s">
        <v>50</v>
      </c>
      <c r="P232" s="223">
        <v>43891</v>
      </c>
      <c r="Q232" s="223">
        <v>44166</v>
      </c>
      <c r="R232" s="207" t="s">
        <v>462</v>
      </c>
      <c r="S232" s="207" t="s">
        <v>463</v>
      </c>
    </row>
    <row r="233" s="92" customFormat="1" ht="36" spans="1:19">
      <c r="A233" s="203">
        <v>175</v>
      </c>
      <c r="B233" s="206" t="s">
        <v>629</v>
      </c>
      <c r="C233" s="207" t="s">
        <v>213</v>
      </c>
      <c r="D233" s="207" t="s">
        <v>223</v>
      </c>
      <c r="E233" s="208">
        <v>0.421</v>
      </c>
      <c r="F233" s="206" t="s">
        <v>458</v>
      </c>
      <c r="G233" s="206" t="s">
        <v>625</v>
      </c>
      <c r="H233" s="207" t="s">
        <v>460</v>
      </c>
      <c r="I233" s="220">
        <v>1.8</v>
      </c>
      <c r="J233" s="221" t="s">
        <v>80</v>
      </c>
      <c r="K233" s="220">
        <v>1.7831455</v>
      </c>
      <c r="L233" s="207" t="s">
        <v>400</v>
      </c>
      <c r="M233" s="221">
        <v>109</v>
      </c>
      <c r="N233" s="221">
        <v>434</v>
      </c>
      <c r="O233" s="222" t="s">
        <v>50</v>
      </c>
      <c r="P233" s="223">
        <v>43891</v>
      </c>
      <c r="Q233" s="223">
        <v>44166</v>
      </c>
      <c r="R233" s="207" t="s">
        <v>462</v>
      </c>
      <c r="S233" s="207" t="s">
        <v>463</v>
      </c>
    </row>
    <row r="234" s="92" customFormat="1" ht="36" spans="1:19">
      <c r="A234" s="203">
        <v>176</v>
      </c>
      <c r="B234" s="206" t="s">
        <v>630</v>
      </c>
      <c r="C234" s="207" t="s">
        <v>213</v>
      </c>
      <c r="D234" s="207" t="s">
        <v>223</v>
      </c>
      <c r="E234" s="208">
        <v>1.422</v>
      </c>
      <c r="F234" s="206" t="s">
        <v>458</v>
      </c>
      <c r="G234" s="206" t="s">
        <v>625</v>
      </c>
      <c r="H234" s="207" t="s">
        <v>460</v>
      </c>
      <c r="I234" s="220">
        <v>6</v>
      </c>
      <c r="J234" s="221" t="s">
        <v>80</v>
      </c>
      <c r="K234" s="220">
        <v>6.022881</v>
      </c>
      <c r="L234" s="207" t="s">
        <v>400</v>
      </c>
      <c r="M234" s="221">
        <v>109</v>
      </c>
      <c r="N234" s="221">
        <v>434</v>
      </c>
      <c r="O234" s="222" t="s">
        <v>50</v>
      </c>
      <c r="P234" s="223">
        <v>43891</v>
      </c>
      <c r="Q234" s="223">
        <v>44166</v>
      </c>
      <c r="R234" s="207" t="s">
        <v>462</v>
      </c>
      <c r="S234" s="207" t="s">
        <v>463</v>
      </c>
    </row>
    <row r="235" s="92" customFormat="1" ht="36" spans="1:19">
      <c r="A235" s="203">
        <v>177</v>
      </c>
      <c r="B235" s="206" t="s">
        <v>631</v>
      </c>
      <c r="C235" s="207" t="s">
        <v>213</v>
      </c>
      <c r="D235" s="207" t="s">
        <v>223</v>
      </c>
      <c r="E235" s="208">
        <v>0.028</v>
      </c>
      <c r="F235" s="206" t="s">
        <v>283</v>
      </c>
      <c r="G235" s="206" t="s">
        <v>486</v>
      </c>
      <c r="H235" s="207" t="s">
        <v>460</v>
      </c>
      <c r="I235" s="220">
        <v>0.1</v>
      </c>
      <c r="J235" s="221" t="s">
        <v>80</v>
      </c>
      <c r="K235" s="220">
        <v>0.118594</v>
      </c>
      <c r="L235" s="207" t="s">
        <v>487</v>
      </c>
      <c r="M235" s="221">
        <v>87</v>
      </c>
      <c r="N235" s="221">
        <v>346</v>
      </c>
      <c r="O235" s="222" t="s">
        <v>50</v>
      </c>
      <c r="P235" s="223">
        <v>43891</v>
      </c>
      <c r="Q235" s="223">
        <v>44166</v>
      </c>
      <c r="R235" s="207" t="s">
        <v>462</v>
      </c>
      <c r="S235" s="207" t="s">
        <v>463</v>
      </c>
    </row>
    <row r="236" s="92" customFormat="1" ht="36" spans="1:19">
      <c r="A236" s="203">
        <v>178</v>
      </c>
      <c r="B236" s="206" t="s">
        <v>632</v>
      </c>
      <c r="C236" s="207" t="s">
        <v>213</v>
      </c>
      <c r="D236" s="207" t="s">
        <v>223</v>
      </c>
      <c r="E236" s="208">
        <v>1.07</v>
      </c>
      <c r="F236" s="206" t="s">
        <v>170</v>
      </c>
      <c r="G236" s="206" t="s">
        <v>633</v>
      </c>
      <c r="H236" s="207" t="s">
        <v>460</v>
      </c>
      <c r="I236" s="220">
        <v>4.5</v>
      </c>
      <c r="J236" s="221" t="s">
        <v>80</v>
      </c>
      <c r="K236" s="220">
        <v>4.531985</v>
      </c>
      <c r="L236" s="207" t="s">
        <v>634</v>
      </c>
      <c r="M236" s="221">
        <v>103</v>
      </c>
      <c r="N236" s="221">
        <v>388</v>
      </c>
      <c r="O236" s="222" t="s">
        <v>50</v>
      </c>
      <c r="P236" s="223">
        <v>43891</v>
      </c>
      <c r="Q236" s="223">
        <v>44166</v>
      </c>
      <c r="R236" s="207" t="s">
        <v>462</v>
      </c>
      <c r="S236" s="207" t="s">
        <v>463</v>
      </c>
    </row>
    <row r="237" s="92" customFormat="1" ht="36" spans="1:19">
      <c r="A237" s="203">
        <v>179</v>
      </c>
      <c r="B237" s="206" t="s">
        <v>635</v>
      </c>
      <c r="C237" s="207" t="s">
        <v>213</v>
      </c>
      <c r="D237" s="207" t="s">
        <v>223</v>
      </c>
      <c r="E237" s="208">
        <v>2.5</v>
      </c>
      <c r="F237" s="206" t="s">
        <v>170</v>
      </c>
      <c r="G237" s="206" t="s">
        <v>633</v>
      </c>
      <c r="H237" s="207" t="s">
        <v>460</v>
      </c>
      <c r="I237" s="220">
        <v>10.6</v>
      </c>
      <c r="J237" s="221" t="s">
        <v>80</v>
      </c>
      <c r="K237" s="220">
        <v>10.58875</v>
      </c>
      <c r="L237" s="207" t="s">
        <v>634</v>
      </c>
      <c r="M237" s="221">
        <v>103</v>
      </c>
      <c r="N237" s="221">
        <v>388</v>
      </c>
      <c r="O237" s="222" t="s">
        <v>50</v>
      </c>
      <c r="P237" s="223">
        <v>43891</v>
      </c>
      <c r="Q237" s="223">
        <v>44166</v>
      </c>
      <c r="R237" s="207" t="s">
        <v>462</v>
      </c>
      <c r="S237" s="207" t="s">
        <v>463</v>
      </c>
    </row>
    <row r="238" s="92" customFormat="1" ht="36" spans="1:19">
      <c r="A238" s="203">
        <v>180</v>
      </c>
      <c r="B238" s="206" t="s">
        <v>636</v>
      </c>
      <c r="C238" s="207" t="s">
        <v>213</v>
      </c>
      <c r="D238" s="207" t="s">
        <v>223</v>
      </c>
      <c r="E238" s="208">
        <v>0.42</v>
      </c>
      <c r="F238" s="206" t="s">
        <v>288</v>
      </c>
      <c r="G238" s="206" t="s">
        <v>637</v>
      </c>
      <c r="H238" s="207" t="s">
        <v>460</v>
      </c>
      <c r="I238" s="220">
        <v>1.8</v>
      </c>
      <c r="J238" s="221" t="s">
        <v>80</v>
      </c>
      <c r="K238" s="220">
        <v>1.77891</v>
      </c>
      <c r="L238" s="207" t="s">
        <v>522</v>
      </c>
      <c r="M238" s="221">
        <v>126</v>
      </c>
      <c r="N238" s="221">
        <v>410</v>
      </c>
      <c r="O238" s="222" t="s">
        <v>50</v>
      </c>
      <c r="P238" s="223">
        <v>43891</v>
      </c>
      <c r="Q238" s="223">
        <v>44166</v>
      </c>
      <c r="R238" s="207" t="s">
        <v>462</v>
      </c>
      <c r="S238" s="207" t="s">
        <v>463</v>
      </c>
    </row>
    <row r="239" s="92" customFormat="1" ht="36" spans="1:19">
      <c r="A239" s="203">
        <v>181</v>
      </c>
      <c r="B239" s="206" t="s">
        <v>638</v>
      </c>
      <c r="C239" s="207" t="s">
        <v>213</v>
      </c>
      <c r="D239" s="207" t="s">
        <v>223</v>
      </c>
      <c r="E239" s="208">
        <v>0.25</v>
      </c>
      <c r="F239" s="206" t="s">
        <v>288</v>
      </c>
      <c r="G239" s="206" t="s">
        <v>637</v>
      </c>
      <c r="H239" s="207" t="s">
        <v>460</v>
      </c>
      <c r="I239" s="220">
        <v>1.1</v>
      </c>
      <c r="J239" s="221" t="s">
        <v>80</v>
      </c>
      <c r="K239" s="220">
        <v>1.058875</v>
      </c>
      <c r="L239" s="207" t="s">
        <v>522</v>
      </c>
      <c r="M239" s="221">
        <v>126</v>
      </c>
      <c r="N239" s="221">
        <v>410</v>
      </c>
      <c r="O239" s="222" t="s">
        <v>50</v>
      </c>
      <c r="P239" s="223">
        <v>43891</v>
      </c>
      <c r="Q239" s="223">
        <v>44166</v>
      </c>
      <c r="R239" s="207" t="s">
        <v>462</v>
      </c>
      <c r="S239" s="207" t="s">
        <v>463</v>
      </c>
    </row>
    <row r="240" s="92" customFormat="1" ht="36" spans="1:19">
      <c r="A240" s="203">
        <v>182</v>
      </c>
      <c r="B240" s="206" t="s">
        <v>639</v>
      </c>
      <c r="C240" s="207" t="s">
        <v>213</v>
      </c>
      <c r="D240" s="207" t="s">
        <v>223</v>
      </c>
      <c r="E240" s="208">
        <v>1.33</v>
      </c>
      <c r="F240" s="206" t="s">
        <v>288</v>
      </c>
      <c r="G240" s="206" t="s">
        <v>637</v>
      </c>
      <c r="H240" s="207" t="s">
        <v>460</v>
      </c>
      <c r="I240" s="220">
        <v>5.6</v>
      </c>
      <c r="J240" s="221" t="s">
        <v>80</v>
      </c>
      <c r="K240" s="220">
        <v>5.633215</v>
      </c>
      <c r="L240" s="207" t="s">
        <v>522</v>
      </c>
      <c r="M240" s="221">
        <v>126</v>
      </c>
      <c r="N240" s="221">
        <v>410</v>
      </c>
      <c r="O240" s="222" t="s">
        <v>50</v>
      </c>
      <c r="P240" s="223">
        <v>43891</v>
      </c>
      <c r="Q240" s="223">
        <v>44166</v>
      </c>
      <c r="R240" s="207" t="s">
        <v>462</v>
      </c>
      <c r="S240" s="207" t="s">
        <v>463</v>
      </c>
    </row>
    <row r="241" s="92" customFormat="1" ht="36" spans="1:19">
      <c r="A241" s="203">
        <v>183</v>
      </c>
      <c r="B241" s="206" t="s">
        <v>640</v>
      </c>
      <c r="C241" s="207" t="s">
        <v>213</v>
      </c>
      <c r="D241" s="207" t="s">
        <v>223</v>
      </c>
      <c r="E241" s="208">
        <v>0.63</v>
      </c>
      <c r="F241" s="206" t="s">
        <v>288</v>
      </c>
      <c r="G241" s="206" t="s">
        <v>637</v>
      </c>
      <c r="H241" s="207" t="s">
        <v>460</v>
      </c>
      <c r="I241" s="220">
        <v>2.7</v>
      </c>
      <c r="J241" s="221" t="s">
        <v>80</v>
      </c>
      <c r="K241" s="220">
        <v>2.668365</v>
      </c>
      <c r="L241" s="207" t="s">
        <v>522</v>
      </c>
      <c r="M241" s="221">
        <v>126</v>
      </c>
      <c r="N241" s="221">
        <v>410</v>
      </c>
      <c r="O241" s="222" t="s">
        <v>50</v>
      </c>
      <c r="P241" s="223">
        <v>43891</v>
      </c>
      <c r="Q241" s="223">
        <v>44166</v>
      </c>
      <c r="R241" s="207" t="s">
        <v>462</v>
      </c>
      <c r="S241" s="207" t="s">
        <v>463</v>
      </c>
    </row>
    <row r="242" s="92" customFormat="1" ht="36" spans="1:19">
      <c r="A242" s="203">
        <v>184</v>
      </c>
      <c r="B242" s="206" t="s">
        <v>641</v>
      </c>
      <c r="C242" s="207" t="s">
        <v>213</v>
      </c>
      <c r="D242" s="207" t="s">
        <v>223</v>
      </c>
      <c r="E242" s="208">
        <v>7.2</v>
      </c>
      <c r="F242" s="206" t="s">
        <v>288</v>
      </c>
      <c r="G242" s="206" t="s">
        <v>637</v>
      </c>
      <c r="H242" s="207" t="s">
        <v>460</v>
      </c>
      <c r="I242" s="220">
        <v>30.5</v>
      </c>
      <c r="J242" s="221" t="s">
        <v>80</v>
      </c>
      <c r="K242" s="220">
        <v>30.4956</v>
      </c>
      <c r="L242" s="207" t="s">
        <v>522</v>
      </c>
      <c r="M242" s="221">
        <v>126</v>
      </c>
      <c r="N242" s="221">
        <v>410</v>
      </c>
      <c r="O242" s="222" t="s">
        <v>50</v>
      </c>
      <c r="P242" s="223">
        <v>43891</v>
      </c>
      <c r="Q242" s="223">
        <v>44166</v>
      </c>
      <c r="R242" s="207" t="s">
        <v>462</v>
      </c>
      <c r="S242" s="207" t="s">
        <v>463</v>
      </c>
    </row>
    <row r="243" s="92" customFormat="1" ht="36" spans="1:19">
      <c r="A243" s="203">
        <v>185</v>
      </c>
      <c r="B243" s="206" t="s">
        <v>642</v>
      </c>
      <c r="C243" s="207" t="s">
        <v>213</v>
      </c>
      <c r="D243" s="207" t="s">
        <v>223</v>
      </c>
      <c r="E243" s="208">
        <v>1.84</v>
      </c>
      <c r="F243" s="206" t="s">
        <v>288</v>
      </c>
      <c r="G243" s="206" t="s">
        <v>643</v>
      </c>
      <c r="H243" s="207" t="s">
        <v>460</v>
      </c>
      <c r="I243" s="220">
        <v>7.8</v>
      </c>
      <c r="J243" s="221" t="s">
        <v>80</v>
      </c>
      <c r="K243" s="220">
        <v>7.79332</v>
      </c>
      <c r="L243" s="207" t="s">
        <v>644</v>
      </c>
      <c r="M243" s="221">
        <v>134</v>
      </c>
      <c r="N243" s="221">
        <v>476</v>
      </c>
      <c r="O243" s="222" t="s">
        <v>50</v>
      </c>
      <c r="P243" s="223">
        <v>43891</v>
      </c>
      <c r="Q243" s="223">
        <v>44166</v>
      </c>
      <c r="R243" s="207" t="s">
        <v>462</v>
      </c>
      <c r="S243" s="207" t="s">
        <v>463</v>
      </c>
    </row>
    <row r="244" s="92" customFormat="1" ht="36" spans="1:19">
      <c r="A244" s="203">
        <v>186</v>
      </c>
      <c r="B244" s="206" t="s">
        <v>645</v>
      </c>
      <c r="C244" s="207" t="s">
        <v>213</v>
      </c>
      <c r="D244" s="207" t="s">
        <v>223</v>
      </c>
      <c r="E244" s="208">
        <v>0.602</v>
      </c>
      <c r="F244" s="206" t="s">
        <v>288</v>
      </c>
      <c r="G244" s="206" t="s">
        <v>643</v>
      </c>
      <c r="H244" s="207" t="s">
        <v>460</v>
      </c>
      <c r="I244" s="220">
        <v>2.5</v>
      </c>
      <c r="J244" s="221" t="s">
        <v>80</v>
      </c>
      <c r="K244" s="220">
        <v>2.549771</v>
      </c>
      <c r="L244" s="207" t="s">
        <v>644</v>
      </c>
      <c r="M244" s="221">
        <v>134</v>
      </c>
      <c r="N244" s="221">
        <v>476</v>
      </c>
      <c r="O244" s="222" t="s">
        <v>50</v>
      </c>
      <c r="P244" s="223">
        <v>43891</v>
      </c>
      <c r="Q244" s="223">
        <v>44166</v>
      </c>
      <c r="R244" s="207" t="s">
        <v>462</v>
      </c>
      <c r="S244" s="207" t="s">
        <v>463</v>
      </c>
    </row>
    <row r="245" s="92" customFormat="1" ht="36" spans="1:19">
      <c r="A245" s="203">
        <v>187</v>
      </c>
      <c r="B245" s="206" t="s">
        <v>646</v>
      </c>
      <c r="C245" s="207" t="s">
        <v>213</v>
      </c>
      <c r="D245" s="207" t="s">
        <v>223</v>
      </c>
      <c r="E245" s="208">
        <v>0.49</v>
      </c>
      <c r="F245" s="206" t="s">
        <v>288</v>
      </c>
      <c r="G245" s="206" t="s">
        <v>643</v>
      </c>
      <c r="H245" s="207" t="s">
        <v>460</v>
      </c>
      <c r="I245" s="220">
        <v>2.1</v>
      </c>
      <c r="J245" s="221" t="s">
        <v>80</v>
      </c>
      <c r="K245" s="220">
        <v>2.075395</v>
      </c>
      <c r="L245" s="207" t="s">
        <v>644</v>
      </c>
      <c r="M245" s="221">
        <v>134</v>
      </c>
      <c r="N245" s="221">
        <v>476</v>
      </c>
      <c r="O245" s="222" t="s">
        <v>50</v>
      </c>
      <c r="P245" s="223">
        <v>43891</v>
      </c>
      <c r="Q245" s="223">
        <v>44166</v>
      </c>
      <c r="R245" s="207" t="s">
        <v>462</v>
      </c>
      <c r="S245" s="207" t="s">
        <v>463</v>
      </c>
    </row>
    <row r="246" s="92" customFormat="1" ht="36" spans="1:19">
      <c r="A246" s="203">
        <v>188</v>
      </c>
      <c r="B246" s="206" t="s">
        <v>647</v>
      </c>
      <c r="C246" s="207" t="s">
        <v>213</v>
      </c>
      <c r="D246" s="207" t="s">
        <v>223</v>
      </c>
      <c r="E246" s="208">
        <v>1.05</v>
      </c>
      <c r="F246" s="206" t="s">
        <v>288</v>
      </c>
      <c r="G246" s="206" t="s">
        <v>643</v>
      </c>
      <c r="H246" s="207" t="s">
        <v>460</v>
      </c>
      <c r="I246" s="220">
        <v>4.4</v>
      </c>
      <c r="J246" s="221" t="s">
        <v>80</v>
      </c>
      <c r="K246" s="220">
        <v>4.447275</v>
      </c>
      <c r="L246" s="207" t="s">
        <v>644</v>
      </c>
      <c r="M246" s="221">
        <v>134</v>
      </c>
      <c r="N246" s="221">
        <v>476</v>
      </c>
      <c r="O246" s="222" t="s">
        <v>50</v>
      </c>
      <c r="P246" s="223">
        <v>43891</v>
      </c>
      <c r="Q246" s="223">
        <v>44166</v>
      </c>
      <c r="R246" s="207" t="s">
        <v>462</v>
      </c>
      <c r="S246" s="207" t="s">
        <v>463</v>
      </c>
    </row>
    <row r="247" s="92" customFormat="1" ht="36" spans="1:19">
      <c r="A247" s="203">
        <v>189</v>
      </c>
      <c r="B247" s="206" t="s">
        <v>648</v>
      </c>
      <c r="C247" s="207" t="s">
        <v>213</v>
      </c>
      <c r="D247" s="207" t="s">
        <v>223</v>
      </c>
      <c r="E247" s="208">
        <v>0.84</v>
      </c>
      <c r="F247" s="206" t="s">
        <v>288</v>
      </c>
      <c r="G247" s="206" t="s">
        <v>643</v>
      </c>
      <c r="H247" s="207" t="s">
        <v>460</v>
      </c>
      <c r="I247" s="220">
        <v>3.6</v>
      </c>
      <c r="J247" s="221" t="s">
        <v>80</v>
      </c>
      <c r="K247" s="220">
        <v>3.55782</v>
      </c>
      <c r="L247" s="207" t="s">
        <v>644</v>
      </c>
      <c r="M247" s="221">
        <v>134</v>
      </c>
      <c r="N247" s="221">
        <v>476</v>
      </c>
      <c r="O247" s="222" t="s">
        <v>50</v>
      </c>
      <c r="P247" s="223">
        <v>43891</v>
      </c>
      <c r="Q247" s="223">
        <v>44166</v>
      </c>
      <c r="R247" s="207" t="s">
        <v>462</v>
      </c>
      <c r="S247" s="207" t="s">
        <v>463</v>
      </c>
    </row>
    <row r="248" s="92" customFormat="1" ht="36" spans="1:19">
      <c r="A248" s="203">
        <v>190</v>
      </c>
      <c r="B248" s="206" t="s">
        <v>649</v>
      </c>
      <c r="C248" s="207" t="s">
        <v>213</v>
      </c>
      <c r="D248" s="207" t="s">
        <v>223</v>
      </c>
      <c r="E248" s="208">
        <v>0.46</v>
      </c>
      <c r="F248" s="206" t="s">
        <v>288</v>
      </c>
      <c r="G248" s="206" t="s">
        <v>643</v>
      </c>
      <c r="H248" s="207" t="s">
        <v>460</v>
      </c>
      <c r="I248" s="220">
        <v>1.9</v>
      </c>
      <c r="J248" s="221" t="s">
        <v>80</v>
      </c>
      <c r="K248" s="220">
        <v>1.94833</v>
      </c>
      <c r="L248" s="207" t="s">
        <v>644</v>
      </c>
      <c r="M248" s="221">
        <v>134</v>
      </c>
      <c r="N248" s="221">
        <v>476</v>
      </c>
      <c r="O248" s="222" t="s">
        <v>50</v>
      </c>
      <c r="P248" s="223">
        <v>43891</v>
      </c>
      <c r="Q248" s="223">
        <v>44166</v>
      </c>
      <c r="R248" s="207" t="s">
        <v>462</v>
      </c>
      <c r="S248" s="207" t="s">
        <v>463</v>
      </c>
    </row>
    <row r="249" s="92" customFormat="1" ht="36" spans="1:19">
      <c r="A249" s="203">
        <v>191</v>
      </c>
      <c r="B249" s="206" t="s">
        <v>650</v>
      </c>
      <c r="C249" s="207" t="s">
        <v>213</v>
      </c>
      <c r="D249" s="207" t="s">
        <v>223</v>
      </c>
      <c r="E249" s="208">
        <v>0.88</v>
      </c>
      <c r="F249" s="206" t="s">
        <v>288</v>
      </c>
      <c r="G249" s="206" t="s">
        <v>643</v>
      </c>
      <c r="H249" s="207" t="s">
        <v>460</v>
      </c>
      <c r="I249" s="220">
        <v>3.7</v>
      </c>
      <c r="J249" s="221" t="s">
        <v>80</v>
      </c>
      <c r="K249" s="220">
        <v>3.72724</v>
      </c>
      <c r="L249" s="207" t="s">
        <v>644</v>
      </c>
      <c r="M249" s="221">
        <v>134</v>
      </c>
      <c r="N249" s="221">
        <v>476</v>
      </c>
      <c r="O249" s="222" t="s">
        <v>50</v>
      </c>
      <c r="P249" s="223">
        <v>43891</v>
      </c>
      <c r="Q249" s="223">
        <v>44166</v>
      </c>
      <c r="R249" s="207" t="s">
        <v>462</v>
      </c>
      <c r="S249" s="207" t="s">
        <v>463</v>
      </c>
    </row>
    <row r="250" s="92" customFormat="1" ht="36" spans="1:19">
      <c r="A250" s="203">
        <v>192</v>
      </c>
      <c r="B250" s="206" t="s">
        <v>651</v>
      </c>
      <c r="C250" s="207" t="s">
        <v>213</v>
      </c>
      <c r="D250" s="207" t="s">
        <v>223</v>
      </c>
      <c r="E250" s="208">
        <v>0.51</v>
      </c>
      <c r="F250" s="206" t="s">
        <v>288</v>
      </c>
      <c r="G250" s="206" t="s">
        <v>643</v>
      </c>
      <c r="H250" s="207" t="s">
        <v>460</v>
      </c>
      <c r="I250" s="220">
        <v>2.2</v>
      </c>
      <c r="J250" s="221" t="s">
        <v>80</v>
      </c>
      <c r="K250" s="220">
        <v>2.160105</v>
      </c>
      <c r="L250" s="207" t="s">
        <v>644</v>
      </c>
      <c r="M250" s="221">
        <v>134</v>
      </c>
      <c r="N250" s="221">
        <v>476</v>
      </c>
      <c r="O250" s="222" t="s">
        <v>50</v>
      </c>
      <c r="P250" s="223">
        <v>43891</v>
      </c>
      <c r="Q250" s="223">
        <v>44166</v>
      </c>
      <c r="R250" s="207" t="s">
        <v>462</v>
      </c>
      <c r="S250" s="207" t="s">
        <v>463</v>
      </c>
    </row>
    <row r="251" s="92" customFormat="1" ht="36" spans="1:19">
      <c r="A251" s="203">
        <v>193</v>
      </c>
      <c r="B251" s="206" t="s">
        <v>652</v>
      </c>
      <c r="C251" s="207" t="s">
        <v>213</v>
      </c>
      <c r="D251" s="207" t="s">
        <v>223</v>
      </c>
      <c r="E251" s="208">
        <v>0.96</v>
      </c>
      <c r="F251" s="206" t="s">
        <v>150</v>
      </c>
      <c r="G251" s="206" t="s">
        <v>653</v>
      </c>
      <c r="H251" s="207" t="s">
        <v>460</v>
      </c>
      <c r="I251" s="220">
        <v>4.1</v>
      </c>
      <c r="J251" s="221" t="s">
        <v>80</v>
      </c>
      <c r="K251" s="220">
        <v>4.06608</v>
      </c>
      <c r="L251" s="207" t="s">
        <v>654</v>
      </c>
      <c r="M251" s="221">
        <v>141</v>
      </c>
      <c r="N251" s="221">
        <v>512</v>
      </c>
      <c r="O251" s="222" t="s">
        <v>50</v>
      </c>
      <c r="P251" s="223">
        <v>43891</v>
      </c>
      <c r="Q251" s="223">
        <v>44166</v>
      </c>
      <c r="R251" s="207" t="s">
        <v>462</v>
      </c>
      <c r="S251" s="207" t="s">
        <v>463</v>
      </c>
    </row>
    <row r="252" s="92" customFormat="1" ht="36" spans="1:19">
      <c r="A252" s="203">
        <v>194</v>
      </c>
      <c r="B252" s="206" t="s">
        <v>655</v>
      </c>
      <c r="C252" s="207" t="s">
        <v>213</v>
      </c>
      <c r="D252" s="207" t="s">
        <v>223</v>
      </c>
      <c r="E252" s="208">
        <v>0.215</v>
      </c>
      <c r="F252" s="206" t="s">
        <v>150</v>
      </c>
      <c r="G252" s="206" t="s">
        <v>653</v>
      </c>
      <c r="H252" s="207" t="s">
        <v>460</v>
      </c>
      <c r="I252" s="220">
        <v>0.9</v>
      </c>
      <c r="J252" s="221" t="s">
        <v>80</v>
      </c>
      <c r="K252" s="220">
        <v>0.9106325</v>
      </c>
      <c r="L252" s="207" t="s">
        <v>654</v>
      </c>
      <c r="M252" s="221">
        <v>141</v>
      </c>
      <c r="N252" s="221">
        <v>512</v>
      </c>
      <c r="O252" s="222" t="s">
        <v>50</v>
      </c>
      <c r="P252" s="223">
        <v>43891</v>
      </c>
      <c r="Q252" s="223">
        <v>44166</v>
      </c>
      <c r="R252" s="207" t="s">
        <v>462</v>
      </c>
      <c r="S252" s="207" t="s">
        <v>463</v>
      </c>
    </row>
    <row r="253" s="92" customFormat="1" ht="36" spans="1:19">
      <c r="A253" s="203">
        <v>195</v>
      </c>
      <c r="B253" s="206" t="s">
        <v>656</v>
      </c>
      <c r="C253" s="207" t="s">
        <v>213</v>
      </c>
      <c r="D253" s="207" t="s">
        <v>223</v>
      </c>
      <c r="E253" s="208">
        <v>0.21</v>
      </c>
      <c r="F253" s="206" t="s">
        <v>150</v>
      </c>
      <c r="G253" s="206" t="s">
        <v>653</v>
      </c>
      <c r="H253" s="207" t="s">
        <v>460</v>
      </c>
      <c r="I253" s="220">
        <v>0.9</v>
      </c>
      <c r="J253" s="221" t="s">
        <v>80</v>
      </c>
      <c r="K253" s="220">
        <v>0.889455</v>
      </c>
      <c r="L253" s="207" t="s">
        <v>654</v>
      </c>
      <c r="M253" s="221">
        <v>141</v>
      </c>
      <c r="N253" s="221">
        <v>512</v>
      </c>
      <c r="O253" s="222" t="s">
        <v>50</v>
      </c>
      <c r="P253" s="223">
        <v>43891</v>
      </c>
      <c r="Q253" s="223">
        <v>44166</v>
      </c>
      <c r="R253" s="207" t="s">
        <v>462</v>
      </c>
      <c r="S253" s="207" t="s">
        <v>463</v>
      </c>
    </row>
    <row r="254" s="92" customFormat="1" ht="36" spans="1:19">
      <c r="A254" s="203">
        <v>196</v>
      </c>
      <c r="B254" s="206" t="s">
        <v>657</v>
      </c>
      <c r="C254" s="207" t="s">
        <v>213</v>
      </c>
      <c r="D254" s="207" t="s">
        <v>223</v>
      </c>
      <c r="E254" s="208">
        <v>0.25</v>
      </c>
      <c r="F254" s="206" t="s">
        <v>150</v>
      </c>
      <c r="G254" s="206" t="s">
        <v>653</v>
      </c>
      <c r="H254" s="207" t="s">
        <v>460</v>
      </c>
      <c r="I254" s="220">
        <v>1.1</v>
      </c>
      <c r="J254" s="221" t="s">
        <v>80</v>
      </c>
      <c r="K254" s="220">
        <v>1.058875</v>
      </c>
      <c r="L254" s="207" t="s">
        <v>654</v>
      </c>
      <c r="M254" s="221">
        <v>141</v>
      </c>
      <c r="N254" s="221">
        <v>512</v>
      </c>
      <c r="O254" s="222" t="s">
        <v>50</v>
      </c>
      <c r="P254" s="223">
        <v>43891</v>
      </c>
      <c r="Q254" s="223">
        <v>44166</v>
      </c>
      <c r="R254" s="207" t="s">
        <v>462</v>
      </c>
      <c r="S254" s="207" t="s">
        <v>463</v>
      </c>
    </row>
    <row r="255" s="92" customFormat="1" ht="36" spans="1:19">
      <c r="A255" s="203">
        <v>197</v>
      </c>
      <c r="B255" s="206" t="s">
        <v>658</v>
      </c>
      <c r="C255" s="207" t="s">
        <v>213</v>
      </c>
      <c r="D255" s="207" t="s">
        <v>223</v>
      </c>
      <c r="E255" s="208">
        <v>0.59</v>
      </c>
      <c r="F255" s="206" t="s">
        <v>150</v>
      </c>
      <c r="G255" s="206" t="s">
        <v>659</v>
      </c>
      <c r="H255" s="207" t="s">
        <v>460</v>
      </c>
      <c r="I255" s="220">
        <v>2.5</v>
      </c>
      <c r="J255" s="221" t="s">
        <v>80</v>
      </c>
      <c r="K255" s="220">
        <v>2.498945</v>
      </c>
      <c r="L255" s="207" t="s">
        <v>430</v>
      </c>
      <c r="M255" s="221">
        <v>96</v>
      </c>
      <c r="N255" s="221">
        <v>354</v>
      </c>
      <c r="O255" s="222" t="s">
        <v>50</v>
      </c>
      <c r="P255" s="223">
        <v>43891</v>
      </c>
      <c r="Q255" s="223">
        <v>44166</v>
      </c>
      <c r="R255" s="207" t="s">
        <v>462</v>
      </c>
      <c r="S255" s="207" t="s">
        <v>463</v>
      </c>
    </row>
    <row r="256" s="92" customFormat="1" ht="36" spans="1:19">
      <c r="A256" s="203">
        <v>198</v>
      </c>
      <c r="B256" s="206" t="s">
        <v>660</v>
      </c>
      <c r="C256" s="207" t="s">
        <v>213</v>
      </c>
      <c r="D256" s="207" t="s">
        <v>223</v>
      </c>
      <c r="E256" s="208">
        <v>0.42</v>
      </c>
      <c r="F256" s="206" t="s">
        <v>150</v>
      </c>
      <c r="G256" s="206" t="s">
        <v>659</v>
      </c>
      <c r="H256" s="207" t="s">
        <v>460</v>
      </c>
      <c r="I256" s="220">
        <v>1.8</v>
      </c>
      <c r="J256" s="221" t="s">
        <v>80</v>
      </c>
      <c r="K256" s="220">
        <v>1.77891</v>
      </c>
      <c r="L256" s="207" t="s">
        <v>430</v>
      </c>
      <c r="M256" s="221">
        <v>96</v>
      </c>
      <c r="N256" s="221">
        <v>354</v>
      </c>
      <c r="O256" s="222" t="s">
        <v>50</v>
      </c>
      <c r="P256" s="223">
        <v>43891</v>
      </c>
      <c r="Q256" s="223">
        <v>44166</v>
      </c>
      <c r="R256" s="207" t="s">
        <v>462</v>
      </c>
      <c r="S256" s="207" t="s">
        <v>463</v>
      </c>
    </row>
    <row r="257" s="92" customFormat="1" ht="36" spans="1:19">
      <c r="A257" s="203">
        <v>199</v>
      </c>
      <c r="B257" s="206" t="s">
        <v>661</v>
      </c>
      <c r="C257" s="207" t="s">
        <v>213</v>
      </c>
      <c r="D257" s="207" t="s">
        <v>223</v>
      </c>
      <c r="E257" s="208">
        <v>0.14</v>
      </c>
      <c r="F257" s="206" t="s">
        <v>150</v>
      </c>
      <c r="G257" s="206" t="s">
        <v>659</v>
      </c>
      <c r="H257" s="207" t="s">
        <v>460</v>
      </c>
      <c r="I257" s="220">
        <v>0.6</v>
      </c>
      <c r="J257" s="221" t="s">
        <v>80</v>
      </c>
      <c r="K257" s="220">
        <v>0.59297</v>
      </c>
      <c r="L257" s="207" t="s">
        <v>430</v>
      </c>
      <c r="M257" s="221">
        <v>96</v>
      </c>
      <c r="N257" s="221">
        <v>354</v>
      </c>
      <c r="O257" s="222" t="s">
        <v>50</v>
      </c>
      <c r="P257" s="223">
        <v>43891</v>
      </c>
      <c r="Q257" s="223">
        <v>44166</v>
      </c>
      <c r="R257" s="207" t="s">
        <v>462</v>
      </c>
      <c r="S257" s="207" t="s">
        <v>463</v>
      </c>
    </row>
    <row r="258" s="92" customFormat="1" ht="36" spans="1:19">
      <c r="A258" s="203">
        <v>200</v>
      </c>
      <c r="B258" s="206" t="s">
        <v>662</v>
      </c>
      <c r="C258" s="207" t="s">
        <v>213</v>
      </c>
      <c r="D258" s="207" t="s">
        <v>223</v>
      </c>
      <c r="E258" s="208">
        <v>1.07</v>
      </c>
      <c r="F258" s="206" t="s">
        <v>150</v>
      </c>
      <c r="G258" s="206" t="s">
        <v>659</v>
      </c>
      <c r="H258" s="207" t="s">
        <v>460</v>
      </c>
      <c r="I258" s="220">
        <v>4.5</v>
      </c>
      <c r="J258" s="221" t="s">
        <v>80</v>
      </c>
      <c r="K258" s="220">
        <v>4.531985</v>
      </c>
      <c r="L258" s="207" t="s">
        <v>430</v>
      </c>
      <c r="M258" s="221">
        <v>96</v>
      </c>
      <c r="N258" s="221">
        <v>354</v>
      </c>
      <c r="O258" s="222" t="s">
        <v>50</v>
      </c>
      <c r="P258" s="223">
        <v>43891</v>
      </c>
      <c r="Q258" s="223">
        <v>44166</v>
      </c>
      <c r="R258" s="207" t="s">
        <v>462</v>
      </c>
      <c r="S258" s="207" t="s">
        <v>463</v>
      </c>
    </row>
    <row r="259" s="92" customFormat="1" ht="36" spans="1:19">
      <c r="A259" s="203">
        <v>201</v>
      </c>
      <c r="B259" s="206" t="s">
        <v>663</v>
      </c>
      <c r="C259" s="207" t="s">
        <v>213</v>
      </c>
      <c r="D259" s="207" t="s">
        <v>223</v>
      </c>
      <c r="E259" s="208">
        <v>0.7</v>
      </c>
      <c r="F259" s="206" t="s">
        <v>150</v>
      </c>
      <c r="G259" s="206" t="s">
        <v>653</v>
      </c>
      <c r="H259" s="207" t="s">
        <v>460</v>
      </c>
      <c r="I259" s="220">
        <v>3</v>
      </c>
      <c r="J259" s="221" t="s">
        <v>80</v>
      </c>
      <c r="K259" s="220">
        <v>2.96485</v>
      </c>
      <c r="L259" s="207" t="s">
        <v>654</v>
      </c>
      <c r="M259" s="221">
        <v>141</v>
      </c>
      <c r="N259" s="221">
        <v>512</v>
      </c>
      <c r="O259" s="222" t="s">
        <v>50</v>
      </c>
      <c r="P259" s="223">
        <v>43891</v>
      </c>
      <c r="Q259" s="223">
        <v>44166</v>
      </c>
      <c r="R259" s="207" t="s">
        <v>462</v>
      </c>
      <c r="S259" s="207" t="s">
        <v>463</v>
      </c>
    </row>
    <row r="260" s="92" customFormat="1" ht="36" spans="1:19">
      <c r="A260" s="203">
        <v>202</v>
      </c>
      <c r="B260" s="206" t="s">
        <v>664</v>
      </c>
      <c r="C260" s="207" t="s">
        <v>213</v>
      </c>
      <c r="D260" s="207" t="s">
        <v>223</v>
      </c>
      <c r="E260" s="208">
        <v>1.86</v>
      </c>
      <c r="F260" s="206" t="s">
        <v>150</v>
      </c>
      <c r="G260" s="206" t="s">
        <v>653</v>
      </c>
      <c r="H260" s="207" t="s">
        <v>460</v>
      </c>
      <c r="I260" s="220">
        <v>7.9</v>
      </c>
      <c r="J260" s="221" t="s">
        <v>80</v>
      </c>
      <c r="K260" s="220">
        <v>7.87803</v>
      </c>
      <c r="L260" s="207" t="s">
        <v>654</v>
      </c>
      <c r="M260" s="221">
        <v>141</v>
      </c>
      <c r="N260" s="221">
        <v>512</v>
      </c>
      <c r="O260" s="222" t="s">
        <v>50</v>
      </c>
      <c r="P260" s="223">
        <v>43891</v>
      </c>
      <c r="Q260" s="223">
        <v>44166</v>
      </c>
      <c r="R260" s="207" t="s">
        <v>462</v>
      </c>
      <c r="S260" s="207" t="s">
        <v>463</v>
      </c>
    </row>
    <row r="261" s="92" customFormat="1" ht="36" spans="1:19">
      <c r="A261" s="203">
        <v>203</v>
      </c>
      <c r="B261" s="206" t="s">
        <v>665</v>
      </c>
      <c r="C261" s="207" t="s">
        <v>213</v>
      </c>
      <c r="D261" s="207" t="s">
        <v>223</v>
      </c>
      <c r="E261" s="208">
        <v>0.23</v>
      </c>
      <c r="F261" s="206" t="s">
        <v>150</v>
      </c>
      <c r="G261" s="206" t="s">
        <v>653</v>
      </c>
      <c r="H261" s="207" t="s">
        <v>460</v>
      </c>
      <c r="I261" s="220">
        <v>1</v>
      </c>
      <c r="J261" s="221" t="s">
        <v>80</v>
      </c>
      <c r="K261" s="220">
        <v>0.974165</v>
      </c>
      <c r="L261" s="207" t="s">
        <v>654</v>
      </c>
      <c r="M261" s="221">
        <v>141</v>
      </c>
      <c r="N261" s="221">
        <v>512</v>
      </c>
      <c r="O261" s="222" t="s">
        <v>50</v>
      </c>
      <c r="P261" s="223">
        <v>43891</v>
      </c>
      <c r="Q261" s="223">
        <v>44166</v>
      </c>
      <c r="R261" s="207" t="s">
        <v>462</v>
      </c>
      <c r="S261" s="207" t="s">
        <v>463</v>
      </c>
    </row>
    <row r="262" s="92" customFormat="1" ht="36" spans="1:19">
      <c r="A262" s="203">
        <v>204</v>
      </c>
      <c r="B262" s="206" t="s">
        <v>666</v>
      </c>
      <c r="C262" s="207" t="s">
        <v>213</v>
      </c>
      <c r="D262" s="207" t="s">
        <v>223</v>
      </c>
      <c r="E262" s="208">
        <v>0.14</v>
      </c>
      <c r="F262" s="206" t="s">
        <v>150</v>
      </c>
      <c r="G262" s="206" t="s">
        <v>653</v>
      </c>
      <c r="H262" s="207" t="s">
        <v>460</v>
      </c>
      <c r="I262" s="220">
        <v>0.6</v>
      </c>
      <c r="J262" s="221" t="s">
        <v>80</v>
      </c>
      <c r="K262" s="220">
        <v>0.59297</v>
      </c>
      <c r="L262" s="207" t="s">
        <v>654</v>
      </c>
      <c r="M262" s="221">
        <v>141</v>
      </c>
      <c r="N262" s="221">
        <v>512</v>
      </c>
      <c r="O262" s="222" t="s">
        <v>50</v>
      </c>
      <c r="P262" s="223">
        <v>43891</v>
      </c>
      <c r="Q262" s="223">
        <v>44166</v>
      </c>
      <c r="R262" s="207" t="s">
        <v>462</v>
      </c>
      <c r="S262" s="207" t="s">
        <v>463</v>
      </c>
    </row>
    <row r="263" s="92" customFormat="1" ht="36" spans="1:19">
      <c r="A263" s="203">
        <v>205</v>
      </c>
      <c r="B263" s="206" t="s">
        <v>667</v>
      </c>
      <c r="C263" s="207" t="s">
        <v>213</v>
      </c>
      <c r="D263" s="207" t="s">
        <v>223</v>
      </c>
      <c r="E263" s="208">
        <v>7.712</v>
      </c>
      <c r="F263" s="206" t="s">
        <v>412</v>
      </c>
      <c r="G263" s="206" t="s">
        <v>489</v>
      </c>
      <c r="H263" s="207" t="s">
        <v>460</v>
      </c>
      <c r="I263" s="220">
        <v>32.7</v>
      </c>
      <c r="J263" s="221" t="s">
        <v>80</v>
      </c>
      <c r="K263" s="220">
        <v>32.664176</v>
      </c>
      <c r="L263" s="207" t="s">
        <v>490</v>
      </c>
      <c r="M263" s="221">
        <v>88</v>
      </c>
      <c r="N263" s="221">
        <v>319</v>
      </c>
      <c r="O263" s="222" t="s">
        <v>50</v>
      </c>
      <c r="P263" s="223">
        <v>43891</v>
      </c>
      <c r="Q263" s="223">
        <v>44166</v>
      </c>
      <c r="R263" s="207" t="s">
        <v>462</v>
      </c>
      <c r="S263" s="207" t="s">
        <v>463</v>
      </c>
    </row>
    <row r="264" s="92" customFormat="1" ht="36" spans="1:19">
      <c r="A264" s="203">
        <v>206</v>
      </c>
      <c r="B264" s="207" t="s">
        <v>668</v>
      </c>
      <c r="C264" s="207" t="s">
        <v>213</v>
      </c>
      <c r="D264" s="207" t="s">
        <v>223</v>
      </c>
      <c r="E264" s="208">
        <v>2.6</v>
      </c>
      <c r="F264" s="206" t="s">
        <v>144</v>
      </c>
      <c r="G264" s="207" t="s">
        <v>669</v>
      </c>
      <c r="H264" s="207" t="s">
        <v>460</v>
      </c>
      <c r="I264" s="220">
        <v>11</v>
      </c>
      <c r="J264" s="221" t="s">
        <v>80</v>
      </c>
      <c r="K264" s="220">
        <v>11.0123</v>
      </c>
      <c r="L264" s="207" t="s">
        <v>670</v>
      </c>
      <c r="M264" s="221">
        <v>64</v>
      </c>
      <c r="N264" s="221">
        <v>183</v>
      </c>
      <c r="O264" s="222" t="s">
        <v>50</v>
      </c>
      <c r="P264" s="223">
        <v>43891</v>
      </c>
      <c r="Q264" s="223">
        <v>44166</v>
      </c>
      <c r="R264" s="207" t="s">
        <v>462</v>
      </c>
      <c r="S264" s="207" t="s">
        <v>463</v>
      </c>
    </row>
    <row r="265" s="92" customFormat="1" ht="36" spans="1:19">
      <c r="A265" s="203">
        <v>207</v>
      </c>
      <c r="B265" s="207" t="s">
        <v>671</v>
      </c>
      <c r="C265" s="207" t="s">
        <v>213</v>
      </c>
      <c r="D265" s="207" t="s">
        <v>223</v>
      </c>
      <c r="E265" s="208">
        <v>1.9</v>
      </c>
      <c r="F265" s="206" t="s">
        <v>144</v>
      </c>
      <c r="G265" s="207" t="s">
        <v>669</v>
      </c>
      <c r="H265" s="207" t="s">
        <v>460</v>
      </c>
      <c r="I265" s="220">
        <v>8</v>
      </c>
      <c r="J265" s="221" t="s">
        <v>80</v>
      </c>
      <c r="K265" s="220">
        <v>8.04745</v>
      </c>
      <c r="L265" s="207" t="s">
        <v>670</v>
      </c>
      <c r="M265" s="221">
        <v>64</v>
      </c>
      <c r="N265" s="221">
        <v>183</v>
      </c>
      <c r="O265" s="222" t="s">
        <v>50</v>
      </c>
      <c r="P265" s="223">
        <v>43891</v>
      </c>
      <c r="Q265" s="223">
        <v>44166</v>
      </c>
      <c r="R265" s="207" t="s">
        <v>462</v>
      </c>
      <c r="S265" s="207" t="s">
        <v>463</v>
      </c>
    </row>
    <row r="266" s="92" customFormat="1" ht="36" spans="1:19">
      <c r="A266" s="203">
        <v>208</v>
      </c>
      <c r="B266" s="207" t="s">
        <v>672</v>
      </c>
      <c r="C266" s="207" t="s">
        <v>213</v>
      </c>
      <c r="D266" s="207" t="s">
        <v>223</v>
      </c>
      <c r="E266" s="208">
        <v>0.125</v>
      </c>
      <c r="F266" s="206" t="s">
        <v>144</v>
      </c>
      <c r="G266" s="207" t="s">
        <v>399</v>
      </c>
      <c r="H266" s="207" t="s">
        <v>460</v>
      </c>
      <c r="I266" s="220">
        <v>0.5</v>
      </c>
      <c r="J266" s="221" t="s">
        <v>80</v>
      </c>
      <c r="K266" s="220">
        <v>0.5294375</v>
      </c>
      <c r="L266" s="207" t="s">
        <v>400</v>
      </c>
      <c r="M266" s="221">
        <v>128</v>
      </c>
      <c r="N266" s="221">
        <v>434</v>
      </c>
      <c r="O266" s="222" t="s">
        <v>50</v>
      </c>
      <c r="P266" s="223">
        <v>43891</v>
      </c>
      <c r="Q266" s="223">
        <v>44166</v>
      </c>
      <c r="R266" s="207" t="s">
        <v>462</v>
      </c>
      <c r="S266" s="207" t="s">
        <v>463</v>
      </c>
    </row>
    <row r="267" s="92" customFormat="1" ht="36" spans="1:19">
      <c r="A267" s="203">
        <v>209</v>
      </c>
      <c r="B267" s="207" t="s">
        <v>673</v>
      </c>
      <c r="C267" s="207" t="s">
        <v>213</v>
      </c>
      <c r="D267" s="207" t="s">
        <v>223</v>
      </c>
      <c r="E267" s="208">
        <v>1.025</v>
      </c>
      <c r="F267" s="206" t="s">
        <v>144</v>
      </c>
      <c r="G267" s="207" t="s">
        <v>399</v>
      </c>
      <c r="H267" s="207" t="s">
        <v>460</v>
      </c>
      <c r="I267" s="220">
        <v>4.3</v>
      </c>
      <c r="J267" s="221" t="s">
        <v>80</v>
      </c>
      <c r="K267" s="220">
        <v>4.3413875</v>
      </c>
      <c r="L267" s="207" t="s">
        <v>400</v>
      </c>
      <c r="M267" s="221">
        <v>128</v>
      </c>
      <c r="N267" s="221">
        <v>434</v>
      </c>
      <c r="O267" s="222" t="s">
        <v>50</v>
      </c>
      <c r="P267" s="223">
        <v>43891</v>
      </c>
      <c r="Q267" s="223">
        <v>44166</v>
      </c>
      <c r="R267" s="207" t="s">
        <v>462</v>
      </c>
      <c r="S267" s="207" t="s">
        <v>463</v>
      </c>
    </row>
    <row r="268" s="92" customFormat="1" ht="36" spans="1:19">
      <c r="A268" s="203">
        <v>210</v>
      </c>
      <c r="B268" s="207" t="s">
        <v>674</v>
      </c>
      <c r="C268" s="207" t="s">
        <v>213</v>
      </c>
      <c r="D268" s="207" t="s">
        <v>223</v>
      </c>
      <c r="E268" s="208">
        <v>0.3</v>
      </c>
      <c r="F268" s="206" t="s">
        <v>144</v>
      </c>
      <c r="G268" s="207" t="s">
        <v>399</v>
      </c>
      <c r="H268" s="207" t="s">
        <v>460</v>
      </c>
      <c r="I268" s="220">
        <v>1.3</v>
      </c>
      <c r="J268" s="221" t="s">
        <v>80</v>
      </c>
      <c r="K268" s="220">
        <v>1.27065</v>
      </c>
      <c r="L268" s="207" t="s">
        <v>400</v>
      </c>
      <c r="M268" s="221">
        <v>128</v>
      </c>
      <c r="N268" s="221">
        <v>434</v>
      </c>
      <c r="O268" s="222" t="s">
        <v>50</v>
      </c>
      <c r="P268" s="223">
        <v>43891</v>
      </c>
      <c r="Q268" s="223">
        <v>44166</v>
      </c>
      <c r="R268" s="207" t="s">
        <v>462</v>
      </c>
      <c r="S268" s="207" t="s">
        <v>463</v>
      </c>
    </row>
    <row r="269" s="92" customFormat="1" ht="36" spans="1:19">
      <c r="A269" s="203">
        <v>211</v>
      </c>
      <c r="B269" s="207" t="s">
        <v>675</v>
      </c>
      <c r="C269" s="207" t="s">
        <v>213</v>
      </c>
      <c r="D269" s="207" t="s">
        <v>223</v>
      </c>
      <c r="E269" s="208">
        <v>0.16</v>
      </c>
      <c r="F269" s="206" t="s">
        <v>144</v>
      </c>
      <c r="G269" s="207" t="s">
        <v>399</v>
      </c>
      <c r="H269" s="207" t="s">
        <v>460</v>
      </c>
      <c r="I269" s="220">
        <v>0.7</v>
      </c>
      <c r="J269" s="221" t="s">
        <v>80</v>
      </c>
      <c r="K269" s="220">
        <v>0.67768</v>
      </c>
      <c r="L269" s="207" t="s">
        <v>400</v>
      </c>
      <c r="M269" s="221">
        <v>128</v>
      </c>
      <c r="N269" s="221">
        <v>434</v>
      </c>
      <c r="O269" s="222" t="s">
        <v>50</v>
      </c>
      <c r="P269" s="223">
        <v>43891</v>
      </c>
      <c r="Q269" s="223">
        <v>44166</v>
      </c>
      <c r="R269" s="207" t="s">
        <v>462</v>
      </c>
      <c r="S269" s="207" t="s">
        <v>463</v>
      </c>
    </row>
    <row r="270" s="92" customFormat="1" ht="36" spans="1:19">
      <c r="A270" s="203">
        <v>212</v>
      </c>
      <c r="B270" s="207" t="s">
        <v>676</v>
      </c>
      <c r="C270" s="207" t="s">
        <v>213</v>
      </c>
      <c r="D270" s="207" t="s">
        <v>223</v>
      </c>
      <c r="E270" s="208">
        <v>0.32</v>
      </c>
      <c r="F270" s="206" t="s">
        <v>144</v>
      </c>
      <c r="G270" s="207" t="s">
        <v>399</v>
      </c>
      <c r="H270" s="207" t="s">
        <v>460</v>
      </c>
      <c r="I270" s="220">
        <v>1.4</v>
      </c>
      <c r="J270" s="221" t="s">
        <v>80</v>
      </c>
      <c r="K270" s="220">
        <v>1.35536</v>
      </c>
      <c r="L270" s="207" t="s">
        <v>400</v>
      </c>
      <c r="M270" s="221">
        <v>128</v>
      </c>
      <c r="N270" s="221">
        <v>434</v>
      </c>
      <c r="O270" s="222" t="s">
        <v>50</v>
      </c>
      <c r="P270" s="223">
        <v>43891</v>
      </c>
      <c r="Q270" s="223">
        <v>44166</v>
      </c>
      <c r="R270" s="207" t="s">
        <v>462</v>
      </c>
      <c r="S270" s="207" t="s">
        <v>463</v>
      </c>
    </row>
    <row r="271" s="92" customFormat="1" ht="36" spans="1:19">
      <c r="A271" s="203">
        <v>213</v>
      </c>
      <c r="B271" s="207" t="s">
        <v>677</v>
      </c>
      <c r="C271" s="207" t="s">
        <v>213</v>
      </c>
      <c r="D271" s="207" t="s">
        <v>223</v>
      </c>
      <c r="E271" s="208">
        <v>0.685</v>
      </c>
      <c r="F271" s="206" t="s">
        <v>144</v>
      </c>
      <c r="G271" s="207" t="s">
        <v>107</v>
      </c>
      <c r="H271" s="207" t="s">
        <v>460</v>
      </c>
      <c r="I271" s="220">
        <v>2.9</v>
      </c>
      <c r="J271" s="221" t="s">
        <v>80</v>
      </c>
      <c r="K271" s="220">
        <v>2.9013175</v>
      </c>
      <c r="L271" s="207" t="s">
        <v>678</v>
      </c>
      <c r="M271" s="221">
        <v>49</v>
      </c>
      <c r="N271" s="221">
        <v>164</v>
      </c>
      <c r="O271" s="222" t="s">
        <v>50</v>
      </c>
      <c r="P271" s="223">
        <v>43891</v>
      </c>
      <c r="Q271" s="223">
        <v>44166</v>
      </c>
      <c r="R271" s="207" t="s">
        <v>462</v>
      </c>
      <c r="S271" s="207" t="s">
        <v>463</v>
      </c>
    </row>
    <row r="272" s="92" customFormat="1" ht="36" spans="1:19">
      <c r="A272" s="203">
        <v>214</v>
      </c>
      <c r="B272" s="206" t="s">
        <v>679</v>
      </c>
      <c r="C272" s="207" t="s">
        <v>213</v>
      </c>
      <c r="D272" s="207" t="s">
        <v>223</v>
      </c>
      <c r="E272" s="208">
        <v>0.43</v>
      </c>
      <c r="F272" s="225" t="s">
        <v>283</v>
      </c>
      <c r="G272" s="206" t="s">
        <v>551</v>
      </c>
      <c r="H272" s="207" t="s">
        <v>460</v>
      </c>
      <c r="I272" s="220">
        <v>1.8</v>
      </c>
      <c r="J272" s="221" t="s">
        <v>80</v>
      </c>
      <c r="K272" s="220">
        <v>1.821265</v>
      </c>
      <c r="L272" s="207" t="s">
        <v>552</v>
      </c>
      <c r="M272" s="221">
        <v>150</v>
      </c>
      <c r="N272" s="221">
        <v>574</v>
      </c>
      <c r="O272" s="222" t="s">
        <v>50</v>
      </c>
      <c r="P272" s="223">
        <v>43891</v>
      </c>
      <c r="Q272" s="223">
        <v>44166</v>
      </c>
      <c r="R272" s="207" t="s">
        <v>462</v>
      </c>
      <c r="S272" s="207" t="s">
        <v>463</v>
      </c>
    </row>
    <row r="273" s="92" customFormat="1" ht="36" spans="1:19">
      <c r="A273" s="203">
        <v>215</v>
      </c>
      <c r="B273" s="206" t="s">
        <v>680</v>
      </c>
      <c r="C273" s="207" t="s">
        <v>213</v>
      </c>
      <c r="D273" s="207" t="s">
        <v>223</v>
      </c>
      <c r="E273" s="208">
        <v>0.894</v>
      </c>
      <c r="F273" s="225" t="s">
        <v>283</v>
      </c>
      <c r="G273" s="206" t="s">
        <v>471</v>
      </c>
      <c r="H273" s="207" t="s">
        <v>460</v>
      </c>
      <c r="I273" s="220">
        <v>3.8</v>
      </c>
      <c r="J273" s="221" t="s">
        <v>80</v>
      </c>
      <c r="K273" s="220">
        <v>3.786537</v>
      </c>
      <c r="L273" s="207" t="s">
        <v>472</v>
      </c>
      <c r="M273" s="221">
        <v>170</v>
      </c>
      <c r="N273" s="221">
        <v>643</v>
      </c>
      <c r="O273" s="222" t="s">
        <v>50</v>
      </c>
      <c r="P273" s="223">
        <v>43891</v>
      </c>
      <c r="Q273" s="223">
        <v>44166</v>
      </c>
      <c r="R273" s="207" t="s">
        <v>462</v>
      </c>
      <c r="S273" s="207" t="s">
        <v>463</v>
      </c>
    </row>
    <row r="274" s="92" customFormat="1" ht="36" spans="1:19">
      <c r="A274" s="203">
        <v>216</v>
      </c>
      <c r="B274" s="206" t="s">
        <v>681</v>
      </c>
      <c r="C274" s="207" t="s">
        <v>213</v>
      </c>
      <c r="D274" s="207" t="s">
        <v>223</v>
      </c>
      <c r="E274" s="208">
        <v>0.352</v>
      </c>
      <c r="F274" s="225" t="s">
        <v>283</v>
      </c>
      <c r="G274" s="206" t="s">
        <v>471</v>
      </c>
      <c r="H274" s="207" t="s">
        <v>460</v>
      </c>
      <c r="I274" s="220">
        <v>1.5</v>
      </c>
      <c r="J274" s="221" t="s">
        <v>80</v>
      </c>
      <c r="K274" s="220">
        <v>1.490896</v>
      </c>
      <c r="L274" s="207" t="s">
        <v>472</v>
      </c>
      <c r="M274" s="221">
        <v>170</v>
      </c>
      <c r="N274" s="221">
        <v>643</v>
      </c>
      <c r="O274" s="222" t="s">
        <v>50</v>
      </c>
      <c r="P274" s="223">
        <v>43891</v>
      </c>
      <c r="Q274" s="223">
        <v>44166</v>
      </c>
      <c r="R274" s="207" t="s">
        <v>462</v>
      </c>
      <c r="S274" s="207" t="s">
        <v>463</v>
      </c>
    </row>
    <row r="275" s="92" customFormat="1" ht="36" spans="1:19">
      <c r="A275" s="203">
        <v>217</v>
      </c>
      <c r="B275" s="206" t="s">
        <v>682</v>
      </c>
      <c r="C275" s="207" t="s">
        <v>213</v>
      </c>
      <c r="D275" s="207" t="s">
        <v>223</v>
      </c>
      <c r="E275" s="208">
        <v>0.205</v>
      </c>
      <c r="F275" s="225" t="s">
        <v>283</v>
      </c>
      <c r="G275" s="206" t="s">
        <v>471</v>
      </c>
      <c r="H275" s="207" t="s">
        <v>460</v>
      </c>
      <c r="I275" s="220">
        <v>0.9</v>
      </c>
      <c r="J275" s="221" t="s">
        <v>80</v>
      </c>
      <c r="K275" s="220">
        <v>0.8682775</v>
      </c>
      <c r="L275" s="207" t="s">
        <v>472</v>
      </c>
      <c r="M275" s="221">
        <v>170</v>
      </c>
      <c r="N275" s="221">
        <v>643</v>
      </c>
      <c r="O275" s="222" t="s">
        <v>50</v>
      </c>
      <c r="P275" s="223">
        <v>43891</v>
      </c>
      <c r="Q275" s="223">
        <v>44166</v>
      </c>
      <c r="R275" s="207" t="s">
        <v>462</v>
      </c>
      <c r="S275" s="207" t="s">
        <v>463</v>
      </c>
    </row>
    <row r="276" s="92" customFormat="1" ht="36" spans="1:19">
      <c r="A276" s="203">
        <v>218</v>
      </c>
      <c r="B276" s="206" t="s">
        <v>683</v>
      </c>
      <c r="C276" s="207" t="s">
        <v>213</v>
      </c>
      <c r="D276" s="207" t="s">
        <v>223</v>
      </c>
      <c r="E276" s="208">
        <v>1.92</v>
      </c>
      <c r="F276" s="225" t="s">
        <v>283</v>
      </c>
      <c r="G276" s="206" t="s">
        <v>471</v>
      </c>
      <c r="H276" s="207" t="s">
        <v>460</v>
      </c>
      <c r="I276" s="220">
        <v>8.1</v>
      </c>
      <c r="J276" s="221" t="s">
        <v>80</v>
      </c>
      <c r="K276" s="220">
        <v>8.13216</v>
      </c>
      <c r="L276" s="207" t="s">
        <v>472</v>
      </c>
      <c r="M276" s="221">
        <v>170</v>
      </c>
      <c r="N276" s="221">
        <v>643</v>
      </c>
      <c r="O276" s="222" t="s">
        <v>50</v>
      </c>
      <c r="P276" s="223">
        <v>43891</v>
      </c>
      <c r="Q276" s="223">
        <v>44166</v>
      </c>
      <c r="R276" s="207" t="s">
        <v>462</v>
      </c>
      <c r="S276" s="207" t="s">
        <v>463</v>
      </c>
    </row>
    <row r="277" s="92" customFormat="1" ht="36" spans="1:19">
      <c r="A277" s="203">
        <v>219</v>
      </c>
      <c r="B277" s="207" t="s">
        <v>684</v>
      </c>
      <c r="C277" s="207" t="s">
        <v>213</v>
      </c>
      <c r="D277" s="207" t="s">
        <v>223</v>
      </c>
      <c r="E277" s="208">
        <v>0.37</v>
      </c>
      <c r="F277" s="207" t="s">
        <v>199</v>
      </c>
      <c r="G277" s="207" t="s">
        <v>126</v>
      </c>
      <c r="H277" s="207" t="s">
        <v>460</v>
      </c>
      <c r="I277" s="220">
        <v>1.6</v>
      </c>
      <c r="J277" s="221" t="s">
        <v>80</v>
      </c>
      <c r="K277" s="220">
        <v>1.567135</v>
      </c>
      <c r="L277" s="207" t="s">
        <v>495</v>
      </c>
      <c r="M277" s="221">
        <v>95</v>
      </c>
      <c r="N277" s="221">
        <v>352</v>
      </c>
      <c r="O277" s="222" t="s">
        <v>50</v>
      </c>
      <c r="P277" s="223">
        <v>43891</v>
      </c>
      <c r="Q277" s="223">
        <v>44166</v>
      </c>
      <c r="R277" s="207" t="s">
        <v>462</v>
      </c>
      <c r="S277" s="207" t="s">
        <v>463</v>
      </c>
    </row>
    <row r="278" s="92" customFormat="1" ht="36" spans="1:19">
      <c r="A278" s="203">
        <v>220</v>
      </c>
      <c r="B278" s="206" t="s">
        <v>685</v>
      </c>
      <c r="C278" s="207" t="s">
        <v>213</v>
      </c>
      <c r="D278" s="207" t="s">
        <v>223</v>
      </c>
      <c r="E278" s="208">
        <v>0.41</v>
      </c>
      <c r="F278" s="207" t="s">
        <v>199</v>
      </c>
      <c r="G278" s="207" t="s">
        <v>126</v>
      </c>
      <c r="H278" s="207" t="s">
        <v>460</v>
      </c>
      <c r="I278" s="220">
        <v>1.7</v>
      </c>
      <c r="J278" s="221" t="s">
        <v>80</v>
      </c>
      <c r="K278" s="220">
        <v>1.736555</v>
      </c>
      <c r="L278" s="207" t="s">
        <v>495</v>
      </c>
      <c r="M278" s="221">
        <v>95</v>
      </c>
      <c r="N278" s="221">
        <v>352</v>
      </c>
      <c r="O278" s="222" t="s">
        <v>50</v>
      </c>
      <c r="P278" s="223">
        <v>43891</v>
      </c>
      <c r="Q278" s="223">
        <v>44166</v>
      </c>
      <c r="R278" s="207" t="s">
        <v>462</v>
      </c>
      <c r="S278" s="207" t="s">
        <v>463</v>
      </c>
    </row>
    <row r="279" s="92" customFormat="1" ht="36" spans="1:19">
      <c r="A279" s="203">
        <v>221</v>
      </c>
      <c r="B279" s="207" t="s">
        <v>686</v>
      </c>
      <c r="C279" s="207" t="s">
        <v>213</v>
      </c>
      <c r="D279" s="207" t="s">
        <v>223</v>
      </c>
      <c r="E279" s="208">
        <v>0.37</v>
      </c>
      <c r="F279" s="207" t="s">
        <v>199</v>
      </c>
      <c r="G279" s="207" t="s">
        <v>501</v>
      </c>
      <c r="H279" s="207" t="s">
        <v>460</v>
      </c>
      <c r="I279" s="220">
        <v>1.6</v>
      </c>
      <c r="J279" s="221" t="s">
        <v>80</v>
      </c>
      <c r="K279" s="220">
        <v>1.567135</v>
      </c>
      <c r="L279" s="207" t="s">
        <v>502</v>
      </c>
      <c r="M279" s="221">
        <v>147</v>
      </c>
      <c r="N279" s="221">
        <v>536</v>
      </c>
      <c r="O279" s="222" t="s">
        <v>50</v>
      </c>
      <c r="P279" s="223">
        <v>43891</v>
      </c>
      <c r="Q279" s="223">
        <v>44166</v>
      </c>
      <c r="R279" s="207" t="s">
        <v>462</v>
      </c>
      <c r="S279" s="207" t="s">
        <v>463</v>
      </c>
    </row>
    <row r="280" s="92" customFormat="1" ht="36" spans="1:19">
      <c r="A280" s="203">
        <v>222</v>
      </c>
      <c r="B280" s="207" t="s">
        <v>687</v>
      </c>
      <c r="C280" s="207" t="s">
        <v>213</v>
      </c>
      <c r="D280" s="207" t="s">
        <v>223</v>
      </c>
      <c r="E280" s="208">
        <v>0.8</v>
      </c>
      <c r="F280" s="207" t="s">
        <v>199</v>
      </c>
      <c r="G280" s="207" t="s">
        <v>501</v>
      </c>
      <c r="H280" s="207" t="s">
        <v>460</v>
      </c>
      <c r="I280" s="220">
        <v>3.4</v>
      </c>
      <c r="J280" s="221" t="s">
        <v>80</v>
      </c>
      <c r="K280" s="220">
        <v>3.3884</v>
      </c>
      <c r="L280" s="207" t="s">
        <v>502</v>
      </c>
      <c r="M280" s="221">
        <v>147</v>
      </c>
      <c r="N280" s="221">
        <v>536</v>
      </c>
      <c r="O280" s="222" t="s">
        <v>50</v>
      </c>
      <c r="P280" s="223">
        <v>43891</v>
      </c>
      <c r="Q280" s="223">
        <v>44166</v>
      </c>
      <c r="R280" s="207" t="s">
        <v>462</v>
      </c>
      <c r="S280" s="207" t="s">
        <v>463</v>
      </c>
    </row>
    <row r="281" s="92" customFormat="1" ht="36" spans="1:19">
      <c r="A281" s="203">
        <v>223</v>
      </c>
      <c r="B281" s="207" t="s">
        <v>688</v>
      </c>
      <c r="C281" s="207" t="s">
        <v>213</v>
      </c>
      <c r="D281" s="207" t="s">
        <v>223</v>
      </c>
      <c r="E281" s="208">
        <v>2.48</v>
      </c>
      <c r="F281" s="207" t="s">
        <v>157</v>
      </c>
      <c r="G281" s="207" t="s">
        <v>190</v>
      </c>
      <c r="H281" s="207" t="s">
        <v>460</v>
      </c>
      <c r="I281" s="220">
        <v>10.5</v>
      </c>
      <c r="J281" s="221" t="s">
        <v>80</v>
      </c>
      <c r="K281" s="220">
        <v>10.50404</v>
      </c>
      <c r="L281" s="207" t="s">
        <v>689</v>
      </c>
      <c r="M281" s="221">
        <v>98</v>
      </c>
      <c r="N281" s="221">
        <v>343</v>
      </c>
      <c r="O281" s="222" t="s">
        <v>50</v>
      </c>
      <c r="P281" s="223">
        <v>43891</v>
      </c>
      <c r="Q281" s="223">
        <v>44166</v>
      </c>
      <c r="R281" s="207" t="s">
        <v>462</v>
      </c>
      <c r="S281" s="207" t="s">
        <v>463</v>
      </c>
    </row>
    <row r="282" s="92" customFormat="1" ht="36" spans="1:19">
      <c r="A282" s="203">
        <v>224</v>
      </c>
      <c r="B282" s="207" t="s">
        <v>690</v>
      </c>
      <c r="C282" s="207" t="s">
        <v>213</v>
      </c>
      <c r="D282" s="207" t="s">
        <v>223</v>
      </c>
      <c r="E282" s="208">
        <v>1.17</v>
      </c>
      <c r="F282" s="207" t="s">
        <v>157</v>
      </c>
      <c r="G282" s="207" t="s">
        <v>190</v>
      </c>
      <c r="H282" s="207" t="s">
        <v>460</v>
      </c>
      <c r="I282" s="220">
        <v>5</v>
      </c>
      <c r="J282" s="221" t="s">
        <v>80</v>
      </c>
      <c r="K282" s="220">
        <v>4.955535</v>
      </c>
      <c r="L282" s="207" t="s">
        <v>689</v>
      </c>
      <c r="M282" s="221">
        <v>98</v>
      </c>
      <c r="N282" s="221">
        <v>343</v>
      </c>
      <c r="O282" s="222" t="s">
        <v>50</v>
      </c>
      <c r="P282" s="223">
        <v>43891</v>
      </c>
      <c r="Q282" s="223">
        <v>44166</v>
      </c>
      <c r="R282" s="207" t="s">
        <v>462</v>
      </c>
      <c r="S282" s="207" t="s">
        <v>463</v>
      </c>
    </row>
    <row r="283" s="92" customFormat="1" ht="36" spans="1:19">
      <c r="A283" s="203">
        <v>225</v>
      </c>
      <c r="B283" s="207" t="s">
        <v>691</v>
      </c>
      <c r="C283" s="207" t="s">
        <v>213</v>
      </c>
      <c r="D283" s="207" t="s">
        <v>223</v>
      </c>
      <c r="E283" s="208">
        <v>0.76</v>
      </c>
      <c r="F283" s="207" t="s">
        <v>157</v>
      </c>
      <c r="G283" s="207" t="s">
        <v>190</v>
      </c>
      <c r="H283" s="207" t="s">
        <v>460</v>
      </c>
      <c r="I283" s="220">
        <v>3.2</v>
      </c>
      <c r="J283" s="221" t="s">
        <v>80</v>
      </c>
      <c r="K283" s="220">
        <v>3.21898</v>
      </c>
      <c r="L283" s="207" t="s">
        <v>689</v>
      </c>
      <c r="M283" s="221">
        <v>98</v>
      </c>
      <c r="N283" s="221">
        <v>343</v>
      </c>
      <c r="O283" s="222" t="s">
        <v>50</v>
      </c>
      <c r="P283" s="223">
        <v>43891</v>
      </c>
      <c r="Q283" s="223">
        <v>44166</v>
      </c>
      <c r="R283" s="207" t="s">
        <v>462</v>
      </c>
      <c r="S283" s="207" t="s">
        <v>463</v>
      </c>
    </row>
    <row r="284" s="92" customFormat="1" ht="36" spans="1:19">
      <c r="A284" s="203">
        <v>226</v>
      </c>
      <c r="B284" s="207" t="s">
        <v>692</v>
      </c>
      <c r="C284" s="207" t="s">
        <v>213</v>
      </c>
      <c r="D284" s="207" t="s">
        <v>223</v>
      </c>
      <c r="E284" s="208">
        <v>0.73</v>
      </c>
      <c r="F284" s="207" t="s">
        <v>157</v>
      </c>
      <c r="G284" s="207" t="s">
        <v>190</v>
      </c>
      <c r="H284" s="207" t="s">
        <v>460</v>
      </c>
      <c r="I284" s="220">
        <v>3.1</v>
      </c>
      <c r="J284" s="221" t="s">
        <v>80</v>
      </c>
      <c r="K284" s="220">
        <v>3.091915</v>
      </c>
      <c r="L284" s="207" t="s">
        <v>689</v>
      </c>
      <c r="M284" s="221">
        <v>98</v>
      </c>
      <c r="N284" s="221">
        <v>343</v>
      </c>
      <c r="O284" s="222" t="s">
        <v>50</v>
      </c>
      <c r="P284" s="223">
        <v>43891</v>
      </c>
      <c r="Q284" s="223">
        <v>44166</v>
      </c>
      <c r="R284" s="207" t="s">
        <v>462</v>
      </c>
      <c r="S284" s="207" t="s">
        <v>463</v>
      </c>
    </row>
    <row r="285" s="92" customFormat="1" ht="36" spans="1:19">
      <c r="A285" s="203">
        <v>227</v>
      </c>
      <c r="B285" s="207" t="s">
        <v>693</v>
      </c>
      <c r="C285" s="207" t="s">
        <v>213</v>
      </c>
      <c r="D285" s="207" t="s">
        <v>223</v>
      </c>
      <c r="E285" s="208">
        <v>1.305</v>
      </c>
      <c r="F285" s="207" t="s">
        <v>157</v>
      </c>
      <c r="G285" s="207" t="s">
        <v>190</v>
      </c>
      <c r="H285" s="207" t="s">
        <v>460</v>
      </c>
      <c r="I285" s="220">
        <v>5.5</v>
      </c>
      <c r="J285" s="221" t="s">
        <v>80</v>
      </c>
      <c r="K285" s="220">
        <v>5.5273275</v>
      </c>
      <c r="L285" s="207" t="s">
        <v>689</v>
      </c>
      <c r="M285" s="221">
        <v>98</v>
      </c>
      <c r="N285" s="221">
        <v>343</v>
      </c>
      <c r="O285" s="222" t="s">
        <v>50</v>
      </c>
      <c r="P285" s="223">
        <v>43891</v>
      </c>
      <c r="Q285" s="223">
        <v>44166</v>
      </c>
      <c r="R285" s="207" t="s">
        <v>462</v>
      </c>
      <c r="S285" s="207" t="s">
        <v>463</v>
      </c>
    </row>
    <row r="286" s="92" customFormat="1" ht="36" spans="1:19">
      <c r="A286" s="203">
        <v>228</v>
      </c>
      <c r="B286" s="207" t="s">
        <v>694</v>
      </c>
      <c r="C286" s="207" t="s">
        <v>213</v>
      </c>
      <c r="D286" s="207" t="s">
        <v>223</v>
      </c>
      <c r="E286" s="208">
        <v>1.86</v>
      </c>
      <c r="F286" s="207" t="s">
        <v>157</v>
      </c>
      <c r="G286" s="207" t="s">
        <v>695</v>
      </c>
      <c r="H286" s="207" t="s">
        <v>460</v>
      </c>
      <c r="I286" s="220">
        <v>7.9</v>
      </c>
      <c r="J286" s="221" t="s">
        <v>80</v>
      </c>
      <c r="K286" s="220">
        <v>7.87803</v>
      </c>
      <c r="L286" s="207" t="s">
        <v>696</v>
      </c>
      <c r="M286" s="221">
        <v>120</v>
      </c>
      <c r="N286" s="221">
        <v>438</v>
      </c>
      <c r="O286" s="222" t="s">
        <v>50</v>
      </c>
      <c r="P286" s="223">
        <v>43891</v>
      </c>
      <c r="Q286" s="223">
        <v>44166</v>
      </c>
      <c r="R286" s="207" t="s">
        <v>462</v>
      </c>
      <c r="S286" s="207" t="s">
        <v>463</v>
      </c>
    </row>
    <row r="287" s="92" customFormat="1" ht="36" spans="1:19">
      <c r="A287" s="203">
        <v>229</v>
      </c>
      <c r="B287" s="207" t="s">
        <v>697</v>
      </c>
      <c r="C287" s="207" t="s">
        <v>213</v>
      </c>
      <c r="D287" s="207" t="s">
        <v>223</v>
      </c>
      <c r="E287" s="208">
        <v>1.03</v>
      </c>
      <c r="F287" s="207" t="s">
        <v>157</v>
      </c>
      <c r="G287" s="207" t="s">
        <v>695</v>
      </c>
      <c r="H287" s="207" t="s">
        <v>460</v>
      </c>
      <c r="I287" s="220">
        <v>4.4</v>
      </c>
      <c r="J287" s="221" t="s">
        <v>80</v>
      </c>
      <c r="K287" s="220">
        <v>4.362565</v>
      </c>
      <c r="L287" s="207" t="s">
        <v>696</v>
      </c>
      <c r="M287" s="221">
        <v>120</v>
      </c>
      <c r="N287" s="221">
        <v>438</v>
      </c>
      <c r="O287" s="222" t="s">
        <v>50</v>
      </c>
      <c r="P287" s="223">
        <v>43891</v>
      </c>
      <c r="Q287" s="223">
        <v>44166</v>
      </c>
      <c r="R287" s="207" t="s">
        <v>462</v>
      </c>
      <c r="S287" s="207" t="s">
        <v>463</v>
      </c>
    </row>
    <row r="288" s="92" customFormat="1" ht="36" spans="1:19">
      <c r="A288" s="203">
        <v>230</v>
      </c>
      <c r="B288" s="207" t="s">
        <v>698</v>
      </c>
      <c r="C288" s="207" t="s">
        <v>213</v>
      </c>
      <c r="D288" s="207" t="s">
        <v>223</v>
      </c>
      <c r="E288" s="208">
        <v>2.07</v>
      </c>
      <c r="F288" s="207" t="s">
        <v>157</v>
      </c>
      <c r="G288" s="207" t="s">
        <v>695</v>
      </c>
      <c r="H288" s="207" t="s">
        <v>460</v>
      </c>
      <c r="I288" s="220">
        <v>8.8</v>
      </c>
      <c r="J288" s="221" t="s">
        <v>80</v>
      </c>
      <c r="K288" s="220">
        <v>8.767485</v>
      </c>
      <c r="L288" s="207" t="s">
        <v>696</v>
      </c>
      <c r="M288" s="221">
        <v>120</v>
      </c>
      <c r="N288" s="221">
        <v>438</v>
      </c>
      <c r="O288" s="222" t="s">
        <v>50</v>
      </c>
      <c r="P288" s="223">
        <v>43891</v>
      </c>
      <c r="Q288" s="223">
        <v>44166</v>
      </c>
      <c r="R288" s="207" t="s">
        <v>462</v>
      </c>
      <c r="S288" s="207" t="s">
        <v>463</v>
      </c>
    </row>
    <row r="289" s="92" customFormat="1" ht="36" spans="1:19">
      <c r="A289" s="203">
        <v>231</v>
      </c>
      <c r="B289" s="207" t="s">
        <v>699</v>
      </c>
      <c r="C289" s="207" t="s">
        <v>213</v>
      </c>
      <c r="D289" s="207" t="s">
        <v>223</v>
      </c>
      <c r="E289" s="208">
        <v>5.15</v>
      </c>
      <c r="F289" s="207" t="s">
        <v>157</v>
      </c>
      <c r="G289" s="207" t="s">
        <v>695</v>
      </c>
      <c r="H289" s="207" t="s">
        <v>460</v>
      </c>
      <c r="I289" s="220">
        <v>21.8</v>
      </c>
      <c r="J289" s="221" t="s">
        <v>80</v>
      </c>
      <c r="K289" s="220">
        <v>21.812825</v>
      </c>
      <c r="L289" s="207" t="s">
        <v>696</v>
      </c>
      <c r="M289" s="221">
        <v>120</v>
      </c>
      <c r="N289" s="221">
        <v>438</v>
      </c>
      <c r="O289" s="222" t="s">
        <v>50</v>
      </c>
      <c r="P289" s="223">
        <v>43891</v>
      </c>
      <c r="Q289" s="223">
        <v>44166</v>
      </c>
      <c r="R289" s="207" t="s">
        <v>462</v>
      </c>
      <c r="S289" s="207" t="s">
        <v>463</v>
      </c>
    </row>
    <row r="290" s="92" customFormat="1" ht="36" spans="1:19">
      <c r="A290" s="203">
        <v>232</v>
      </c>
      <c r="B290" s="207" t="s">
        <v>700</v>
      </c>
      <c r="C290" s="207" t="s">
        <v>213</v>
      </c>
      <c r="D290" s="207" t="s">
        <v>223</v>
      </c>
      <c r="E290" s="208">
        <v>2.2</v>
      </c>
      <c r="F290" s="207" t="s">
        <v>157</v>
      </c>
      <c r="G290" s="207" t="s">
        <v>701</v>
      </c>
      <c r="H290" s="207" t="s">
        <v>460</v>
      </c>
      <c r="I290" s="220">
        <v>9.3</v>
      </c>
      <c r="J290" s="221" t="s">
        <v>80</v>
      </c>
      <c r="K290" s="220">
        <v>9.3181</v>
      </c>
      <c r="L290" s="207" t="s">
        <v>702</v>
      </c>
      <c r="M290" s="221">
        <v>108</v>
      </c>
      <c r="N290" s="221">
        <v>435</v>
      </c>
      <c r="O290" s="222" t="s">
        <v>50</v>
      </c>
      <c r="P290" s="223">
        <v>43891</v>
      </c>
      <c r="Q290" s="223">
        <v>44166</v>
      </c>
      <c r="R290" s="207" t="s">
        <v>462</v>
      </c>
      <c r="S290" s="207" t="s">
        <v>463</v>
      </c>
    </row>
    <row r="291" s="92" customFormat="1" ht="36" spans="1:19">
      <c r="A291" s="203">
        <v>233</v>
      </c>
      <c r="B291" s="207" t="s">
        <v>703</v>
      </c>
      <c r="C291" s="207" t="s">
        <v>213</v>
      </c>
      <c r="D291" s="207" t="s">
        <v>223</v>
      </c>
      <c r="E291" s="208">
        <v>0.21</v>
      </c>
      <c r="F291" s="207" t="s">
        <v>157</v>
      </c>
      <c r="G291" s="207" t="s">
        <v>701</v>
      </c>
      <c r="H291" s="207" t="s">
        <v>460</v>
      </c>
      <c r="I291" s="220">
        <v>0.9</v>
      </c>
      <c r="J291" s="221" t="s">
        <v>80</v>
      </c>
      <c r="K291" s="220">
        <v>0.889455</v>
      </c>
      <c r="L291" s="207" t="s">
        <v>702</v>
      </c>
      <c r="M291" s="221">
        <v>108</v>
      </c>
      <c r="N291" s="221">
        <v>435</v>
      </c>
      <c r="O291" s="222" t="s">
        <v>50</v>
      </c>
      <c r="P291" s="223">
        <v>43891</v>
      </c>
      <c r="Q291" s="223">
        <v>44166</v>
      </c>
      <c r="R291" s="207" t="s">
        <v>462</v>
      </c>
      <c r="S291" s="207" t="s">
        <v>463</v>
      </c>
    </row>
    <row r="292" s="92" customFormat="1" ht="36" spans="1:19">
      <c r="A292" s="203">
        <v>234</v>
      </c>
      <c r="B292" s="207" t="s">
        <v>704</v>
      </c>
      <c r="C292" s="207" t="s">
        <v>213</v>
      </c>
      <c r="D292" s="207" t="s">
        <v>223</v>
      </c>
      <c r="E292" s="208">
        <v>0.18</v>
      </c>
      <c r="F292" s="207" t="s">
        <v>157</v>
      </c>
      <c r="G292" s="207" t="s">
        <v>701</v>
      </c>
      <c r="H292" s="207" t="s">
        <v>460</v>
      </c>
      <c r="I292" s="220">
        <v>0.8</v>
      </c>
      <c r="J292" s="221" t="s">
        <v>80</v>
      </c>
      <c r="K292" s="220">
        <v>0.76239</v>
      </c>
      <c r="L292" s="207" t="s">
        <v>702</v>
      </c>
      <c r="M292" s="221">
        <v>108</v>
      </c>
      <c r="N292" s="221">
        <v>435</v>
      </c>
      <c r="O292" s="222" t="s">
        <v>50</v>
      </c>
      <c r="P292" s="223">
        <v>43891</v>
      </c>
      <c r="Q292" s="223">
        <v>44166</v>
      </c>
      <c r="R292" s="207" t="s">
        <v>462</v>
      </c>
      <c r="S292" s="207" t="s">
        <v>463</v>
      </c>
    </row>
    <row r="293" s="92" customFormat="1" ht="36" spans="1:19">
      <c r="A293" s="203">
        <v>235</v>
      </c>
      <c r="B293" s="207" t="s">
        <v>705</v>
      </c>
      <c r="C293" s="207" t="s">
        <v>213</v>
      </c>
      <c r="D293" s="207" t="s">
        <v>223</v>
      </c>
      <c r="E293" s="208">
        <v>0.3</v>
      </c>
      <c r="F293" s="207" t="s">
        <v>157</v>
      </c>
      <c r="G293" s="207" t="s">
        <v>701</v>
      </c>
      <c r="H293" s="207" t="s">
        <v>460</v>
      </c>
      <c r="I293" s="220">
        <v>1.3</v>
      </c>
      <c r="J293" s="221" t="s">
        <v>80</v>
      </c>
      <c r="K293" s="220">
        <v>1.27065</v>
      </c>
      <c r="L293" s="207" t="s">
        <v>702</v>
      </c>
      <c r="M293" s="221">
        <v>108</v>
      </c>
      <c r="N293" s="221">
        <v>435</v>
      </c>
      <c r="O293" s="222" t="s">
        <v>50</v>
      </c>
      <c r="P293" s="223">
        <v>43891</v>
      </c>
      <c r="Q293" s="223">
        <v>44166</v>
      </c>
      <c r="R293" s="207" t="s">
        <v>462</v>
      </c>
      <c r="S293" s="207" t="s">
        <v>463</v>
      </c>
    </row>
    <row r="294" s="92" customFormat="1" ht="36" spans="1:19">
      <c r="A294" s="203">
        <v>236</v>
      </c>
      <c r="B294" s="206" t="s">
        <v>706</v>
      </c>
      <c r="C294" s="207" t="s">
        <v>213</v>
      </c>
      <c r="D294" s="207" t="s">
        <v>223</v>
      </c>
      <c r="E294" s="208">
        <v>1.563</v>
      </c>
      <c r="F294" s="206" t="s">
        <v>458</v>
      </c>
      <c r="G294" s="206" t="s">
        <v>513</v>
      </c>
      <c r="H294" s="207" t="s">
        <v>460</v>
      </c>
      <c r="I294" s="220">
        <v>6.6</v>
      </c>
      <c r="J294" s="221" t="s">
        <v>80</v>
      </c>
      <c r="K294" s="220">
        <v>6.6200865</v>
      </c>
      <c r="L294" s="207" t="s">
        <v>514</v>
      </c>
      <c r="M294" s="221">
        <v>119</v>
      </c>
      <c r="N294" s="221">
        <v>402</v>
      </c>
      <c r="O294" s="222" t="s">
        <v>50</v>
      </c>
      <c r="P294" s="223">
        <v>43891</v>
      </c>
      <c r="Q294" s="223">
        <v>44166</v>
      </c>
      <c r="R294" s="207" t="s">
        <v>462</v>
      </c>
      <c r="S294" s="207" t="s">
        <v>463</v>
      </c>
    </row>
    <row r="295" s="92" customFormat="1" ht="36" spans="1:19">
      <c r="A295" s="203">
        <v>237</v>
      </c>
      <c r="B295" s="206" t="s">
        <v>707</v>
      </c>
      <c r="C295" s="207" t="s">
        <v>213</v>
      </c>
      <c r="D295" s="207" t="s">
        <v>223</v>
      </c>
      <c r="E295" s="208">
        <v>0.86</v>
      </c>
      <c r="F295" s="206" t="s">
        <v>458</v>
      </c>
      <c r="G295" s="206" t="s">
        <v>513</v>
      </c>
      <c r="H295" s="207" t="s">
        <v>460</v>
      </c>
      <c r="I295" s="220">
        <v>3.6</v>
      </c>
      <c r="J295" s="221" t="s">
        <v>80</v>
      </c>
      <c r="K295" s="220">
        <v>3.64253</v>
      </c>
      <c r="L295" s="207" t="s">
        <v>514</v>
      </c>
      <c r="M295" s="221">
        <v>119</v>
      </c>
      <c r="N295" s="221">
        <v>402</v>
      </c>
      <c r="O295" s="222" t="s">
        <v>50</v>
      </c>
      <c r="P295" s="223">
        <v>43891</v>
      </c>
      <c r="Q295" s="223">
        <v>44166</v>
      </c>
      <c r="R295" s="207" t="s">
        <v>462</v>
      </c>
      <c r="S295" s="207" t="s">
        <v>463</v>
      </c>
    </row>
    <row r="296" s="92" customFormat="1" ht="36" spans="1:19">
      <c r="A296" s="203">
        <v>238</v>
      </c>
      <c r="B296" s="206" t="s">
        <v>708</v>
      </c>
      <c r="C296" s="207" t="s">
        <v>213</v>
      </c>
      <c r="D296" s="207" t="s">
        <v>223</v>
      </c>
      <c r="E296" s="208">
        <v>0.388</v>
      </c>
      <c r="F296" s="206" t="s">
        <v>458</v>
      </c>
      <c r="G296" s="206" t="s">
        <v>513</v>
      </c>
      <c r="H296" s="207" t="s">
        <v>460</v>
      </c>
      <c r="I296" s="220">
        <v>1.6</v>
      </c>
      <c r="J296" s="221" t="s">
        <v>80</v>
      </c>
      <c r="K296" s="220">
        <v>1.643374</v>
      </c>
      <c r="L296" s="207" t="s">
        <v>514</v>
      </c>
      <c r="M296" s="221">
        <v>119</v>
      </c>
      <c r="N296" s="221">
        <v>402</v>
      </c>
      <c r="O296" s="222" t="s">
        <v>50</v>
      </c>
      <c r="P296" s="223">
        <v>43891</v>
      </c>
      <c r="Q296" s="223">
        <v>44166</v>
      </c>
      <c r="R296" s="207" t="s">
        <v>462</v>
      </c>
      <c r="S296" s="207" t="s">
        <v>463</v>
      </c>
    </row>
    <row r="297" s="92" customFormat="1" ht="36" spans="1:19">
      <c r="A297" s="203">
        <v>239</v>
      </c>
      <c r="B297" s="206" t="s">
        <v>709</v>
      </c>
      <c r="C297" s="207" t="s">
        <v>213</v>
      </c>
      <c r="D297" s="207" t="s">
        <v>223</v>
      </c>
      <c r="E297" s="208">
        <v>0.71</v>
      </c>
      <c r="F297" s="206" t="s">
        <v>458</v>
      </c>
      <c r="G297" s="206" t="s">
        <v>507</v>
      </c>
      <c r="H297" s="207" t="s">
        <v>460</v>
      </c>
      <c r="I297" s="220">
        <v>3</v>
      </c>
      <c r="J297" s="221" t="s">
        <v>80</v>
      </c>
      <c r="K297" s="220">
        <v>3.007205</v>
      </c>
      <c r="L297" s="207" t="s">
        <v>508</v>
      </c>
      <c r="M297" s="221">
        <v>120</v>
      </c>
      <c r="N297" s="221">
        <v>441</v>
      </c>
      <c r="O297" s="222" t="s">
        <v>50</v>
      </c>
      <c r="P297" s="223">
        <v>43891</v>
      </c>
      <c r="Q297" s="223">
        <v>44166</v>
      </c>
      <c r="R297" s="207" t="s">
        <v>462</v>
      </c>
      <c r="S297" s="207" t="s">
        <v>463</v>
      </c>
    </row>
    <row r="298" s="92" customFormat="1" ht="36" spans="1:19">
      <c r="A298" s="203">
        <v>240</v>
      </c>
      <c r="B298" s="206" t="s">
        <v>710</v>
      </c>
      <c r="C298" s="207" t="s">
        <v>213</v>
      </c>
      <c r="D298" s="207" t="s">
        <v>223</v>
      </c>
      <c r="E298" s="208">
        <v>2.022</v>
      </c>
      <c r="F298" s="206" t="s">
        <v>458</v>
      </c>
      <c r="G298" s="206" t="s">
        <v>507</v>
      </c>
      <c r="H298" s="207" t="s">
        <v>460</v>
      </c>
      <c r="I298" s="220">
        <v>8.6</v>
      </c>
      <c r="J298" s="221" t="s">
        <v>80</v>
      </c>
      <c r="K298" s="220">
        <v>8.564181</v>
      </c>
      <c r="L298" s="207" t="s">
        <v>508</v>
      </c>
      <c r="M298" s="221">
        <v>120</v>
      </c>
      <c r="N298" s="221">
        <v>441</v>
      </c>
      <c r="O298" s="222" t="s">
        <v>50</v>
      </c>
      <c r="P298" s="223">
        <v>43891</v>
      </c>
      <c r="Q298" s="223">
        <v>44166</v>
      </c>
      <c r="R298" s="207" t="s">
        <v>462</v>
      </c>
      <c r="S298" s="207" t="s">
        <v>463</v>
      </c>
    </row>
    <row r="299" s="92" customFormat="1" ht="36" spans="1:19">
      <c r="A299" s="203">
        <v>241</v>
      </c>
      <c r="B299" s="206" t="s">
        <v>711</v>
      </c>
      <c r="C299" s="207" t="s">
        <v>213</v>
      </c>
      <c r="D299" s="207" t="s">
        <v>223</v>
      </c>
      <c r="E299" s="208">
        <v>0.098</v>
      </c>
      <c r="F299" s="206" t="s">
        <v>458</v>
      </c>
      <c r="G299" s="206" t="s">
        <v>507</v>
      </c>
      <c r="H299" s="207" t="s">
        <v>460</v>
      </c>
      <c r="I299" s="220">
        <v>0.4</v>
      </c>
      <c r="J299" s="221" t="s">
        <v>80</v>
      </c>
      <c r="K299" s="220">
        <v>0.415079</v>
      </c>
      <c r="L299" s="207" t="s">
        <v>508</v>
      </c>
      <c r="M299" s="221">
        <v>120</v>
      </c>
      <c r="N299" s="221">
        <v>441</v>
      </c>
      <c r="O299" s="222" t="s">
        <v>50</v>
      </c>
      <c r="P299" s="223">
        <v>43891</v>
      </c>
      <c r="Q299" s="223">
        <v>44166</v>
      </c>
      <c r="R299" s="207" t="s">
        <v>462</v>
      </c>
      <c r="S299" s="207" t="s">
        <v>463</v>
      </c>
    </row>
    <row r="300" s="92" customFormat="1" ht="36" spans="1:19">
      <c r="A300" s="203">
        <v>242</v>
      </c>
      <c r="B300" s="206" t="s">
        <v>712</v>
      </c>
      <c r="C300" s="207" t="s">
        <v>213</v>
      </c>
      <c r="D300" s="207" t="s">
        <v>223</v>
      </c>
      <c r="E300" s="208">
        <v>0.74</v>
      </c>
      <c r="F300" s="206" t="s">
        <v>458</v>
      </c>
      <c r="G300" s="206" t="s">
        <v>507</v>
      </c>
      <c r="H300" s="207" t="s">
        <v>460</v>
      </c>
      <c r="I300" s="220">
        <v>3.1</v>
      </c>
      <c r="J300" s="221" t="s">
        <v>80</v>
      </c>
      <c r="K300" s="220">
        <v>3.13427</v>
      </c>
      <c r="L300" s="207" t="s">
        <v>508</v>
      </c>
      <c r="M300" s="221">
        <v>120</v>
      </c>
      <c r="N300" s="221">
        <v>441</v>
      </c>
      <c r="O300" s="222" t="s">
        <v>50</v>
      </c>
      <c r="P300" s="223">
        <v>43891</v>
      </c>
      <c r="Q300" s="223">
        <v>44166</v>
      </c>
      <c r="R300" s="207" t="s">
        <v>462</v>
      </c>
      <c r="S300" s="207" t="s">
        <v>463</v>
      </c>
    </row>
    <row r="301" s="92" customFormat="1" ht="36" spans="1:19">
      <c r="A301" s="203">
        <v>243</v>
      </c>
      <c r="B301" s="206" t="s">
        <v>713</v>
      </c>
      <c r="C301" s="207" t="s">
        <v>213</v>
      </c>
      <c r="D301" s="207" t="s">
        <v>223</v>
      </c>
      <c r="E301" s="208">
        <v>2.4</v>
      </c>
      <c r="F301" s="206" t="s">
        <v>458</v>
      </c>
      <c r="G301" s="206" t="s">
        <v>625</v>
      </c>
      <c r="H301" s="207" t="s">
        <v>460</v>
      </c>
      <c r="I301" s="220">
        <v>10.2</v>
      </c>
      <c r="J301" s="221" t="s">
        <v>80</v>
      </c>
      <c r="K301" s="220">
        <v>10.1652</v>
      </c>
      <c r="L301" s="207" t="s">
        <v>400</v>
      </c>
      <c r="M301" s="221">
        <v>109</v>
      </c>
      <c r="N301" s="221">
        <v>434</v>
      </c>
      <c r="O301" s="222" t="s">
        <v>50</v>
      </c>
      <c r="P301" s="223">
        <v>43891</v>
      </c>
      <c r="Q301" s="223">
        <v>44166</v>
      </c>
      <c r="R301" s="207" t="s">
        <v>462</v>
      </c>
      <c r="S301" s="207" t="s">
        <v>463</v>
      </c>
    </row>
    <row r="302" s="92" customFormat="1" ht="36" spans="1:19">
      <c r="A302" s="203">
        <v>244</v>
      </c>
      <c r="B302" s="206" t="s">
        <v>714</v>
      </c>
      <c r="C302" s="207" t="s">
        <v>213</v>
      </c>
      <c r="D302" s="207" t="s">
        <v>223</v>
      </c>
      <c r="E302" s="208">
        <v>1.063</v>
      </c>
      <c r="F302" s="206" t="s">
        <v>412</v>
      </c>
      <c r="G302" s="206" t="s">
        <v>483</v>
      </c>
      <c r="H302" s="207" t="s">
        <v>460</v>
      </c>
      <c r="I302" s="220">
        <v>4.5</v>
      </c>
      <c r="J302" s="221" t="s">
        <v>80</v>
      </c>
      <c r="K302" s="220">
        <v>4.5023365</v>
      </c>
      <c r="L302" s="207" t="s">
        <v>484</v>
      </c>
      <c r="M302" s="221">
        <v>107</v>
      </c>
      <c r="N302" s="221">
        <v>356</v>
      </c>
      <c r="O302" s="222" t="s">
        <v>50</v>
      </c>
      <c r="P302" s="223">
        <v>43891</v>
      </c>
      <c r="Q302" s="223">
        <v>44166</v>
      </c>
      <c r="R302" s="207" t="s">
        <v>462</v>
      </c>
      <c r="S302" s="207" t="s">
        <v>463</v>
      </c>
    </row>
    <row r="303" s="92" customFormat="1" ht="36" spans="1:19">
      <c r="A303" s="203">
        <v>245</v>
      </c>
      <c r="B303" s="206" t="s">
        <v>715</v>
      </c>
      <c r="C303" s="207" t="s">
        <v>213</v>
      </c>
      <c r="D303" s="207" t="s">
        <v>223</v>
      </c>
      <c r="E303" s="208">
        <v>0.27</v>
      </c>
      <c r="F303" s="206" t="s">
        <v>412</v>
      </c>
      <c r="G303" s="206" t="s">
        <v>483</v>
      </c>
      <c r="H303" s="207" t="s">
        <v>460</v>
      </c>
      <c r="I303" s="220">
        <v>1.1</v>
      </c>
      <c r="J303" s="221" t="s">
        <v>80</v>
      </c>
      <c r="K303" s="220">
        <v>1.143585</v>
      </c>
      <c r="L303" s="207" t="s">
        <v>484</v>
      </c>
      <c r="M303" s="221">
        <v>107</v>
      </c>
      <c r="N303" s="221">
        <v>356</v>
      </c>
      <c r="O303" s="222" t="s">
        <v>50</v>
      </c>
      <c r="P303" s="223">
        <v>43891</v>
      </c>
      <c r="Q303" s="223">
        <v>44166</v>
      </c>
      <c r="R303" s="207" t="s">
        <v>462</v>
      </c>
      <c r="S303" s="207" t="s">
        <v>463</v>
      </c>
    </row>
    <row r="304" s="92" customFormat="1" ht="36" spans="1:19">
      <c r="A304" s="203">
        <v>246</v>
      </c>
      <c r="B304" s="207" t="s">
        <v>716</v>
      </c>
      <c r="C304" s="207" t="s">
        <v>213</v>
      </c>
      <c r="D304" s="207" t="s">
        <v>223</v>
      </c>
      <c r="E304" s="208">
        <v>1.02</v>
      </c>
      <c r="F304" s="209" t="s">
        <v>157</v>
      </c>
      <c r="G304" s="209" t="s">
        <v>717</v>
      </c>
      <c r="H304" s="207" t="s">
        <v>460</v>
      </c>
      <c r="I304" s="220">
        <v>4.3</v>
      </c>
      <c r="J304" s="221" t="s">
        <v>80</v>
      </c>
      <c r="K304" s="220">
        <v>4.32021</v>
      </c>
      <c r="L304" s="207" t="s">
        <v>718</v>
      </c>
      <c r="M304" s="221">
        <v>156</v>
      </c>
      <c r="N304" s="221">
        <v>590</v>
      </c>
      <c r="O304" s="222" t="s">
        <v>50</v>
      </c>
      <c r="P304" s="223">
        <v>43891</v>
      </c>
      <c r="Q304" s="223">
        <v>44166</v>
      </c>
      <c r="R304" s="207" t="s">
        <v>462</v>
      </c>
      <c r="S304" s="207" t="s">
        <v>463</v>
      </c>
    </row>
    <row r="305" s="92" customFormat="1" ht="36" spans="1:19">
      <c r="A305" s="203">
        <v>247</v>
      </c>
      <c r="B305" s="207" t="s">
        <v>719</v>
      </c>
      <c r="C305" s="207" t="s">
        <v>213</v>
      </c>
      <c r="D305" s="207" t="s">
        <v>223</v>
      </c>
      <c r="E305" s="208">
        <v>0.22</v>
      </c>
      <c r="F305" s="209" t="s">
        <v>144</v>
      </c>
      <c r="G305" s="209" t="s">
        <v>312</v>
      </c>
      <c r="H305" s="207" t="s">
        <v>460</v>
      </c>
      <c r="I305" s="220">
        <v>0.9</v>
      </c>
      <c r="J305" s="221" t="s">
        <v>80</v>
      </c>
      <c r="K305" s="220">
        <v>0.93181</v>
      </c>
      <c r="L305" s="207" t="s">
        <v>313</v>
      </c>
      <c r="M305" s="221">
        <v>100</v>
      </c>
      <c r="N305" s="221">
        <v>332</v>
      </c>
      <c r="O305" s="222" t="s">
        <v>50</v>
      </c>
      <c r="P305" s="223">
        <v>43891</v>
      </c>
      <c r="Q305" s="223">
        <v>44166</v>
      </c>
      <c r="R305" s="207" t="s">
        <v>462</v>
      </c>
      <c r="S305" s="207" t="s">
        <v>463</v>
      </c>
    </row>
    <row r="306" s="92" customFormat="1" ht="36" spans="1:19">
      <c r="A306" s="203">
        <v>248</v>
      </c>
      <c r="B306" s="207" t="s">
        <v>720</v>
      </c>
      <c r="C306" s="207" t="s">
        <v>213</v>
      </c>
      <c r="D306" s="207" t="s">
        <v>223</v>
      </c>
      <c r="E306" s="208">
        <v>0.58</v>
      </c>
      <c r="F306" s="209" t="s">
        <v>144</v>
      </c>
      <c r="G306" s="209" t="s">
        <v>312</v>
      </c>
      <c r="H306" s="207" t="s">
        <v>460</v>
      </c>
      <c r="I306" s="220">
        <v>2.5</v>
      </c>
      <c r="J306" s="221" t="s">
        <v>80</v>
      </c>
      <c r="K306" s="220">
        <v>2.45659</v>
      </c>
      <c r="L306" s="207" t="s">
        <v>313</v>
      </c>
      <c r="M306" s="221">
        <v>100</v>
      </c>
      <c r="N306" s="221">
        <v>332</v>
      </c>
      <c r="O306" s="222" t="s">
        <v>50</v>
      </c>
      <c r="P306" s="223">
        <v>43891</v>
      </c>
      <c r="Q306" s="223">
        <v>44166</v>
      </c>
      <c r="R306" s="207" t="s">
        <v>462</v>
      </c>
      <c r="S306" s="207" t="s">
        <v>463</v>
      </c>
    </row>
    <row r="307" s="92" customFormat="1" ht="36" spans="1:19">
      <c r="A307" s="203">
        <v>249</v>
      </c>
      <c r="B307" s="207" t="s">
        <v>721</v>
      </c>
      <c r="C307" s="207" t="s">
        <v>213</v>
      </c>
      <c r="D307" s="207" t="s">
        <v>223</v>
      </c>
      <c r="E307" s="208">
        <v>2.04</v>
      </c>
      <c r="F307" s="209" t="s">
        <v>144</v>
      </c>
      <c r="G307" s="209" t="s">
        <v>312</v>
      </c>
      <c r="H307" s="207" t="s">
        <v>460</v>
      </c>
      <c r="I307" s="220">
        <v>8.6</v>
      </c>
      <c r="J307" s="221" t="s">
        <v>80</v>
      </c>
      <c r="K307" s="220">
        <v>8.64042</v>
      </c>
      <c r="L307" s="207" t="s">
        <v>313</v>
      </c>
      <c r="M307" s="221">
        <v>100</v>
      </c>
      <c r="N307" s="221">
        <v>332</v>
      </c>
      <c r="O307" s="222" t="s">
        <v>50</v>
      </c>
      <c r="P307" s="223">
        <v>43891</v>
      </c>
      <c r="Q307" s="223">
        <v>44166</v>
      </c>
      <c r="R307" s="207" t="s">
        <v>462</v>
      </c>
      <c r="S307" s="207" t="s">
        <v>463</v>
      </c>
    </row>
    <row r="308" s="92" customFormat="1" ht="36" spans="1:19">
      <c r="A308" s="203">
        <v>250</v>
      </c>
      <c r="B308" s="207" t="s">
        <v>722</v>
      </c>
      <c r="C308" s="207" t="s">
        <v>213</v>
      </c>
      <c r="D308" s="207" t="s">
        <v>223</v>
      </c>
      <c r="E308" s="208">
        <v>2.3</v>
      </c>
      <c r="F308" s="209" t="s">
        <v>144</v>
      </c>
      <c r="G308" s="209" t="s">
        <v>312</v>
      </c>
      <c r="H308" s="207" t="s">
        <v>460</v>
      </c>
      <c r="I308" s="220">
        <v>9.7</v>
      </c>
      <c r="J308" s="221" t="s">
        <v>80</v>
      </c>
      <c r="K308" s="220">
        <v>9.74165</v>
      </c>
      <c r="L308" s="207" t="s">
        <v>313</v>
      </c>
      <c r="M308" s="221">
        <v>100</v>
      </c>
      <c r="N308" s="221">
        <v>332</v>
      </c>
      <c r="O308" s="222" t="s">
        <v>50</v>
      </c>
      <c r="P308" s="223">
        <v>43891</v>
      </c>
      <c r="Q308" s="223">
        <v>44166</v>
      </c>
      <c r="R308" s="207" t="s">
        <v>462</v>
      </c>
      <c r="S308" s="207" t="s">
        <v>463</v>
      </c>
    </row>
    <row r="309" s="92" customFormat="1" ht="36" spans="1:19">
      <c r="A309" s="203">
        <v>251</v>
      </c>
      <c r="B309" s="207" t="s">
        <v>723</v>
      </c>
      <c r="C309" s="207" t="s">
        <v>213</v>
      </c>
      <c r="D309" s="207" t="s">
        <v>223</v>
      </c>
      <c r="E309" s="208">
        <v>0.33</v>
      </c>
      <c r="F309" s="209" t="s">
        <v>144</v>
      </c>
      <c r="G309" s="209" t="s">
        <v>312</v>
      </c>
      <c r="H309" s="207" t="s">
        <v>460</v>
      </c>
      <c r="I309" s="220">
        <v>1.4</v>
      </c>
      <c r="J309" s="221" t="s">
        <v>80</v>
      </c>
      <c r="K309" s="220">
        <v>1.397715</v>
      </c>
      <c r="L309" s="207" t="s">
        <v>313</v>
      </c>
      <c r="M309" s="221">
        <v>100</v>
      </c>
      <c r="N309" s="221">
        <v>332</v>
      </c>
      <c r="O309" s="222" t="s">
        <v>50</v>
      </c>
      <c r="P309" s="223">
        <v>43891</v>
      </c>
      <c r="Q309" s="223">
        <v>44166</v>
      </c>
      <c r="R309" s="207" t="s">
        <v>462</v>
      </c>
      <c r="S309" s="207" t="s">
        <v>463</v>
      </c>
    </row>
    <row r="310" s="92" customFormat="1" ht="36" spans="1:19">
      <c r="A310" s="203">
        <v>252</v>
      </c>
      <c r="B310" s="207" t="s">
        <v>724</v>
      </c>
      <c r="C310" s="207" t="s">
        <v>213</v>
      </c>
      <c r="D310" s="207" t="s">
        <v>223</v>
      </c>
      <c r="E310" s="208">
        <v>2.08</v>
      </c>
      <c r="F310" s="209" t="s">
        <v>144</v>
      </c>
      <c r="G310" s="209" t="s">
        <v>725</v>
      </c>
      <c r="H310" s="207" t="s">
        <v>460</v>
      </c>
      <c r="I310" s="220">
        <v>8.8</v>
      </c>
      <c r="J310" s="221" t="s">
        <v>80</v>
      </c>
      <c r="K310" s="220">
        <v>8.80984</v>
      </c>
      <c r="L310" s="207" t="s">
        <v>726</v>
      </c>
      <c r="M310" s="221">
        <v>56</v>
      </c>
      <c r="N310" s="221">
        <v>200</v>
      </c>
      <c r="O310" s="222" t="s">
        <v>50</v>
      </c>
      <c r="P310" s="223">
        <v>43891</v>
      </c>
      <c r="Q310" s="223">
        <v>44166</v>
      </c>
      <c r="R310" s="207" t="s">
        <v>462</v>
      </c>
      <c r="S310" s="207" t="s">
        <v>463</v>
      </c>
    </row>
    <row r="311" s="92" customFormat="1" ht="36" spans="1:19">
      <c r="A311" s="203">
        <v>253</v>
      </c>
      <c r="B311" s="207" t="s">
        <v>727</v>
      </c>
      <c r="C311" s="207" t="s">
        <v>213</v>
      </c>
      <c r="D311" s="207" t="s">
        <v>223</v>
      </c>
      <c r="E311" s="208">
        <v>0.32</v>
      </c>
      <c r="F311" s="209" t="s">
        <v>144</v>
      </c>
      <c r="G311" s="209" t="s">
        <v>725</v>
      </c>
      <c r="H311" s="207" t="s">
        <v>460</v>
      </c>
      <c r="I311" s="220">
        <v>1.4</v>
      </c>
      <c r="J311" s="221" t="s">
        <v>80</v>
      </c>
      <c r="K311" s="220">
        <v>1.35536</v>
      </c>
      <c r="L311" s="207" t="s">
        <v>726</v>
      </c>
      <c r="M311" s="221">
        <v>56</v>
      </c>
      <c r="N311" s="221">
        <v>200</v>
      </c>
      <c r="O311" s="222" t="s">
        <v>50</v>
      </c>
      <c r="P311" s="223">
        <v>43891</v>
      </c>
      <c r="Q311" s="223">
        <v>44166</v>
      </c>
      <c r="R311" s="207" t="s">
        <v>462</v>
      </c>
      <c r="S311" s="207" t="s">
        <v>463</v>
      </c>
    </row>
    <row r="312" s="92" customFormat="1" ht="36" spans="1:19">
      <c r="A312" s="203">
        <v>254</v>
      </c>
      <c r="B312" s="207" t="s">
        <v>728</v>
      </c>
      <c r="C312" s="207" t="s">
        <v>213</v>
      </c>
      <c r="D312" s="207" t="s">
        <v>223</v>
      </c>
      <c r="E312" s="208">
        <v>3.09</v>
      </c>
      <c r="F312" s="209" t="s">
        <v>144</v>
      </c>
      <c r="G312" s="209" t="s">
        <v>725</v>
      </c>
      <c r="H312" s="207" t="s">
        <v>460</v>
      </c>
      <c r="I312" s="220">
        <v>13.1</v>
      </c>
      <c r="J312" s="221" t="s">
        <v>80</v>
      </c>
      <c r="K312" s="220">
        <v>13.087695</v>
      </c>
      <c r="L312" s="207" t="s">
        <v>726</v>
      </c>
      <c r="M312" s="221">
        <v>56</v>
      </c>
      <c r="N312" s="221">
        <v>200</v>
      </c>
      <c r="O312" s="222" t="s">
        <v>50</v>
      </c>
      <c r="P312" s="223">
        <v>43891</v>
      </c>
      <c r="Q312" s="223">
        <v>44166</v>
      </c>
      <c r="R312" s="207" t="s">
        <v>462</v>
      </c>
      <c r="S312" s="207" t="s">
        <v>463</v>
      </c>
    </row>
    <row r="313" s="92" customFormat="1" ht="36" spans="1:19">
      <c r="A313" s="203">
        <v>255</v>
      </c>
      <c r="B313" s="207" t="s">
        <v>729</v>
      </c>
      <c r="C313" s="207" t="s">
        <v>213</v>
      </c>
      <c r="D313" s="207" t="s">
        <v>223</v>
      </c>
      <c r="E313" s="208">
        <v>0.8</v>
      </c>
      <c r="F313" s="209" t="s">
        <v>144</v>
      </c>
      <c r="G313" s="209" t="s">
        <v>725</v>
      </c>
      <c r="H313" s="207" t="s">
        <v>460</v>
      </c>
      <c r="I313" s="220">
        <v>3.1</v>
      </c>
      <c r="J313" s="221" t="s">
        <v>80</v>
      </c>
      <c r="K313" s="220">
        <v>3.3884</v>
      </c>
      <c r="L313" s="207" t="s">
        <v>726</v>
      </c>
      <c r="M313" s="221">
        <v>56</v>
      </c>
      <c r="N313" s="221">
        <v>200</v>
      </c>
      <c r="O313" s="222" t="s">
        <v>50</v>
      </c>
      <c r="P313" s="223">
        <v>43891</v>
      </c>
      <c r="Q313" s="223">
        <v>44166</v>
      </c>
      <c r="R313" s="207" t="s">
        <v>462</v>
      </c>
      <c r="S313" s="207" t="s">
        <v>463</v>
      </c>
    </row>
    <row r="314" s="92" customFormat="1" ht="36" spans="1:19">
      <c r="A314" s="203">
        <v>256</v>
      </c>
      <c r="B314" s="207" t="s">
        <v>730</v>
      </c>
      <c r="C314" s="207" t="s">
        <v>213</v>
      </c>
      <c r="D314" s="207" t="s">
        <v>223</v>
      </c>
      <c r="E314" s="208">
        <v>1.23</v>
      </c>
      <c r="F314" s="209" t="s">
        <v>144</v>
      </c>
      <c r="G314" s="209" t="s">
        <v>731</v>
      </c>
      <c r="H314" s="207" t="s">
        <v>460</v>
      </c>
      <c r="I314" s="220">
        <v>5.2</v>
      </c>
      <c r="J314" s="221" t="s">
        <v>80</v>
      </c>
      <c r="K314" s="220">
        <v>5.209665</v>
      </c>
      <c r="L314" s="207" t="s">
        <v>732</v>
      </c>
      <c r="M314" s="221">
        <v>202</v>
      </c>
      <c r="N314" s="221">
        <v>708</v>
      </c>
      <c r="O314" s="222" t="s">
        <v>50</v>
      </c>
      <c r="P314" s="223">
        <v>43891</v>
      </c>
      <c r="Q314" s="223">
        <v>44166</v>
      </c>
      <c r="R314" s="207" t="s">
        <v>462</v>
      </c>
      <c r="S314" s="207" t="s">
        <v>463</v>
      </c>
    </row>
    <row r="315" s="92" customFormat="1" ht="36" spans="1:19">
      <c r="A315" s="203">
        <v>257</v>
      </c>
      <c r="B315" s="207" t="s">
        <v>733</v>
      </c>
      <c r="C315" s="207" t="s">
        <v>213</v>
      </c>
      <c r="D315" s="207" t="s">
        <v>223</v>
      </c>
      <c r="E315" s="208">
        <v>0.35</v>
      </c>
      <c r="F315" s="209" t="s">
        <v>144</v>
      </c>
      <c r="G315" s="209" t="s">
        <v>395</v>
      </c>
      <c r="H315" s="207" t="s">
        <v>460</v>
      </c>
      <c r="I315" s="220">
        <v>1.5</v>
      </c>
      <c r="J315" s="221" t="s">
        <v>80</v>
      </c>
      <c r="K315" s="220">
        <v>1.482425</v>
      </c>
      <c r="L315" s="207" t="s">
        <v>396</v>
      </c>
      <c r="M315" s="221">
        <v>87</v>
      </c>
      <c r="N315" s="221">
        <v>297</v>
      </c>
      <c r="O315" s="222" t="s">
        <v>50</v>
      </c>
      <c r="P315" s="223">
        <v>43891</v>
      </c>
      <c r="Q315" s="223">
        <v>44166</v>
      </c>
      <c r="R315" s="207" t="s">
        <v>462</v>
      </c>
      <c r="S315" s="207" t="s">
        <v>463</v>
      </c>
    </row>
    <row r="316" s="92" customFormat="1" ht="36" spans="1:19">
      <c r="A316" s="203">
        <v>258</v>
      </c>
      <c r="B316" s="207" t="s">
        <v>734</v>
      </c>
      <c r="C316" s="207" t="s">
        <v>213</v>
      </c>
      <c r="D316" s="207" t="s">
        <v>223</v>
      </c>
      <c r="E316" s="208">
        <v>2.068</v>
      </c>
      <c r="F316" s="209" t="s">
        <v>144</v>
      </c>
      <c r="G316" s="209" t="s">
        <v>395</v>
      </c>
      <c r="H316" s="207" t="s">
        <v>460</v>
      </c>
      <c r="I316" s="220">
        <v>8.8</v>
      </c>
      <c r="J316" s="221" t="s">
        <v>80</v>
      </c>
      <c r="K316" s="220">
        <v>8.759014</v>
      </c>
      <c r="L316" s="207" t="s">
        <v>396</v>
      </c>
      <c r="M316" s="221">
        <v>87</v>
      </c>
      <c r="N316" s="221">
        <v>297</v>
      </c>
      <c r="O316" s="222" t="s">
        <v>50</v>
      </c>
      <c r="P316" s="223">
        <v>43891</v>
      </c>
      <c r="Q316" s="223">
        <v>44166</v>
      </c>
      <c r="R316" s="207" t="s">
        <v>462</v>
      </c>
      <c r="S316" s="207" t="s">
        <v>463</v>
      </c>
    </row>
    <row r="317" s="92" customFormat="1" ht="36" spans="1:19">
      <c r="A317" s="203">
        <v>259</v>
      </c>
      <c r="B317" s="207" t="s">
        <v>735</v>
      </c>
      <c r="C317" s="207" t="s">
        <v>213</v>
      </c>
      <c r="D317" s="207" t="s">
        <v>223</v>
      </c>
      <c r="E317" s="208">
        <v>1.76</v>
      </c>
      <c r="F317" s="209" t="s">
        <v>144</v>
      </c>
      <c r="G317" s="209" t="s">
        <v>395</v>
      </c>
      <c r="H317" s="207" t="s">
        <v>460</v>
      </c>
      <c r="I317" s="220">
        <v>7.5</v>
      </c>
      <c r="J317" s="221" t="s">
        <v>80</v>
      </c>
      <c r="K317" s="220">
        <v>7.45448</v>
      </c>
      <c r="L317" s="207" t="s">
        <v>396</v>
      </c>
      <c r="M317" s="221">
        <v>87</v>
      </c>
      <c r="N317" s="221">
        <v>297</v>
      </c>
      <c r="O317" s="222" t="s">
        <v>50</v>
      </c>
      <c r="P317" s="223">
        <v>43891</v>
      </c>
      <c r="Q317" s="223">
        <v>44166</v>
      </c>
      <c r="R317" s="207" t="s">
        <v>462</v>
      </c>
      <c r="S317" s="207" t="s">
        <v>463</v>
      </c>
    </row>
    <row r="318" s="92" customFormat="1" ht="36" spans="1:19">
      <c r="A318" s="203">
        <v>260</v>
      </c>
      <c r="B318" s="207" t="s">
        <v>736</v>
      </c>
      <c r="C318" s="207" t="s">
        <v>213</v>
      </c>
      <c r="D318" s="207" t="s">
        <v>223</v>
      </c>
      <c r="E318" s="208">
        <v>0.171</v>
      </c>
      <c r="F318" s="209" t="s">
        <v>144</v>
      </c>
      <c r="G318" s="209" t="s">
        <v>737</v>
      </c>
      <c r="H318" s="207" t="s">
        <v>460</v>
      </c>
      <c r="I318" s="220">
        <v>0.7</v>
      </c>
      <c r="J318" s="221" t="s">
        <v>80</v>
      </c>
      <c r="K318" s="220">
        <v>0.7242705</v>
      </c>
      <c r="L318" s="207" t="s">
        <v>426</v>
      </c>
      <c r="M318" s="221">
        <v>118</v>
      </c>
      <c r="N318" s="221">
        <v>405</v>
      </c>
      <c r="O318" s="222" t="s">
        <v>50</v>
      </c>
      <c r="P318" s="223">
        <v>43891</v>
      </c>
      <c r="Q318" s="223">
        <v>44166</v>
      </c>
      <c r="R318" s="207" t="s">
        <v>462</v>
      </c>
      <c r="S318" s="207" t="s">
        <v>463</v>
      </c>
    </row>
    <row r="319" s="92" customFormat="1" ht="36" spans="1:19">
      <c r="A319" s="203">
        <v>261</v>
      </c>
      <c r="B319" s="207" t="s">
        <v>738</v>
      </c>
      <c r="C319" s="207" t="s">
        <v>213</v>
      </c>
      <c r="D319" s="207" t="s">
        <v>223</v>
      </c>
      <c r="E319" s="208">
        <v>0.085</v>
      </c>
      <c r="F319" s="209" t="s">
        <v>144</v>
      </c>
      <c r="G319" s="209" t="s">
        <v>737</v>
      </c>
      <c r="H319" s="207" t="s">
        <v>460</v>
      </c>
      <c r="I319" s="220">
        <v>0.4</v>
      </c>
      <c r="J319" s="221" t="s">
        <v>80</v>
      </c>
      <c r="K319" s="220">
        <v>0.3600175</v>
      </c>
      <c r="L319" s="207" t="s">
        <v>426</v>
      </c>
      <c r="M319" s="221">
        <v>118</v>
      </c>
      <c r="N319" s="221">
        <v>405</v>
      </c>
      <c r="O319" s="222" t="s">
        <v>50</v>
      </c>
      <c r="P319" s="223">
        <v>43891</v>
      </c>
      <c r="Q319" s="223">
        <v>44166</v>
      </c>
      <c r="R319" s="207" t="s">
        <v>462</v>
      </c>
      <c r="S319" s="207" t="s">
        <v>463</v>
      </c>
    </row>
    <row r="320" s="92" customFormat="1" ht="36" spans="1:19">
      <c r="A320" s="203">
        <v>262</v>
      </c>
      <c r="B320" s="207" t="s">
        <v>739</v>
      </c>
      <c r="C320" s="207" t="s">
        <v>213</v>
      </c>
      <c r="D320" s="207" t="s">
        <v>223</v>
      </c>
      <c r="E320" s="208">
        <v>0.205</v>
      </c>
      <c r="F320" s="209" t="s">
        <v>144</v>
      </c>
      <c r="G320" s="209" t="s">
        <v>737</v>
      </c>
      <c r="H320" s="207" t="s">
        <v>460</v>
      </c>
      <c r="I320" s="220">
        <v>0.9</v>
      </c>
      <c r="J320" s="221" t="s">
        <v>80</v>
      </c>
      <c r="K320" s="220">
        <v>0.8682775</v>
      </c>
      <c r="L320" s="207" t="s">
        <v>426</v>
      </c>
      <c r="M320" s="221">
        <v>118</v>
      </c>
      <c r="N320" s="221">
        <v>405</v>
      </c>
      <c r="O320" s="222" t="s">
        <v>50</v>
      </c>
      <c r="P320" s="223">
        <v>43891</v>
      </c>
      <c r="Q320" s="223">
        <v>44166</v>
      </c>
      <c r="R320" s="207" t="s">
        <v>462</v>
      </c>
      <c r="S320" s="207" t="s">
        <v>463</v>
      </c>
    </row>
    <row r="321" s="92" customFormat="1" ht="36" spans="1:19">
      <c r="A321" s="203">
        <v>263</v>
      </c>
      <c r="B321" s="207" t="s">
        <v>740</v>
      </c>
      <c r="C321" s="207" t="s">
        <v>213</v>
      </c>
      <c r="D321" s="207" t="s">
        <v>223</v>
      </c>
      <c r="E321" s="208">
        <v>0.122</v>
      </c>
      <c r="F321" s="209" t="s">
        <v>144</v>
      </c>
      <c r="G321" s="209" t="s">
        <v>737</v>
      </c>
      <c r="H321" s="207" t="s">
        <v>460</v>
      </c>
      <c r="I321" s="220">
        <v>0.5</v>
      </c>
      <c r="J321" s="221" t="s">
        <v>80</v>
      </c>
      <c r="K321" s="220">
        <v>0.516731</v>
      </c>
      <c r="L321" s="207" t="s">
        <v>426</v>
      </c>
      <c r="M321" s="221">
        <v>118</v>
      </c>
      <c r="N321" s="221">
        <v>405</v>
      </c>
      <c r="O321" s="222" t="s">
        <v>50</v>
      </c>
      <c r="P321" s="223">
        <v>43891</v>
      </c>
      <c r="Q321" s="223">
        <v>44166</v>
      </c>
      <c r="R321" s="207" t="s">
        <v>462</v>
      </c>
      <c r="S321" s="207" t="s">
        <v>463</v>
      </c>
    </row>
    <row r="322" s="92" customFormat="1" ht="36" spans="1:19">
      <c r="A322" s="203">
        <v>264</v>
      </c>
      <c r="B322" s="207" t="s">
        <v>741</v>
      </c>
      <c r="C322" s="207" t="s">
        <v>213</v>
      </c>
      <c r="D322" s="207" t="s">
        <v>223</v>
      </c>
      <c r="E322" s="208">
        <v>0.2</v>
      </c>
      <c r="F322" s="209" t="s">
        <v>144</v>
      </c>
      <c r="G322" s="209" t="s">
        <v>737</v>
      </c>
      <c r="H322" s="207" t="s">
        <v>460</v>
      </c>
      <c r="I322" s="220">
        <v>0.8</v>
      </c>
      <c r="J322" s="221" t="s">
        <v>80</v>
      </c>
      <c r="K322" s="220">
        <v>0.8471</v>
      </c>
      <c r="L322" s="207" t="s">
        <v>426</v>
      </c>
      <c r="M322" s="221">
        <v>118</v>
      </c>
      <c r="N322" s="221">
        <v>405</v>
      </c>
      <c r="O322" s="222" t="s">
        <v>50</v>
      </c>
      <c r="P322" s="223">
        <v>43891</v>
      </c>
      <c r="Q322" s="223">
        <v>44166</v>
      </c>
      <c r="R322" s="207" t="s">
        <v>462</v>
      </c>
      <c r="S322" s="207" t="s">
        <v>463</v>
      </c>
    </row>
    <row r="323" s="92" customFormat="1" ht="36" spans="1:19">
      <c r="A323" s="203">
        <v>265</v>
      </c>
      <c r="B323" s="207" t="s">
        <v>742</v>
      </c>
      <c r="C323" s="207" t="s">
        <v>213</v>
      </c>
      <c r="D323" s="207" t="s">
        <v>223</v>
      </c>
      <c r="E323" s="208">
        <v>0.26</v>
      </c>
      <c r="F323" s="209" t="s">
        <v>144</v>
      </c>
      <c r="G323" s="209" t="s">
        <v>737</v>
      </c>
      <c r="H323" s="207" t="s">
        <v>460</v>
      </c>
      <c r="I323" s="220">
        <v>1.1</v>
      </c>
      <c r="J323" s="221" t="s">
        <v>80</v>
      </c>
      <c r="K323" s="220">
        <v>1.10123</v>
      </c>
      <c r="L323" s="207" t="s">
        <v>426</v>
      </c>
      <c r="M323" s="221">
        <v>118</v>
      </c>
      <c r="N323" s="221">
        <v>405</v>
      </c>
      <c r="O323" s="222" t="s">
        <v>50</v>
      </c>
      <c r="P323" s="223">
        <v>43891</v>
      </c>
      <c r="Q323" s="223">
        <v>44166</v>
      </c>
      <c r="R323" s="207" t="s">
        <v>462</v>
      </c>
      <c r="S323" s="207" t="s">
        <v>463</v>
      </c>
    </row>
    <row r="324" s="92" customFormat="1" ht="36" spans="1:19">
      <c r="A324" s="203">
        <v>266</v>
      </c>
      <c r="B324" s="207" t="s">
        <v>743</v>
      </c>
      <c r="C324" s="207" t="s">
        <v>213</v>
      </c>
      <c r="D324" s="207" t="s">
        <v>223</v>
      </c>
      <c r="E324" s="208">
        <v>1.2</v>
      </c>
      <c r="F324" s="209" t="s">
        <v>144</v>
      </c>
      <c r="G324" s="209" t="s">
        <v>123</v>
      </c>
      <c r="H324" s="207" t="s">
        <v>460</v>
      </c>
      <c r="I324" s="220">
        <v>5.1</v>
      </c>
      <c r="J324" s="221" t="s">
        <v>80</v>
      </c>
      <c r="K324" s="220">
        <v>5.0826</v>
      </c>
      <c r="L324" s="207" t="s">
        <v>406</v>
      </c>
      <c r="M324" s="221">
        <v>107</v>
      </c>
      <c r="N324" s="221">
        <v>378</v>
      </c>
      <c r="O324" s="222" t="s">
        <v>50</v>
      </c>
      <c r="P324" s="223">
        <v>43891</v>
      </c>
      <c r="Q324" s="223">
        <v>44166</v>
      </c>
      <c r="R324" s="207" t="s">
        <v>462</v>
      </c>
      <c r="S324" s="207" t="s">
        <v>463</v>
      </c>
    </row>
    <row r="325" s="92" customFormat="1" ht="36" spans="1:19">
      <c r="A325" s="203">
        <v>267</v>
      </c>
      <c r="B325" s="207" t="s">
        <v>744</v>
      </c>
      <c r="C325" s="207" t="s">
        <v>213</v>
      </c>
      <c r="D325" s="207" t="s">
        <v>223</v>
      </c>
      <c r="E325" s="208">
        <v>1.79</v>
      </c>
      <c r="F325" s="209" t="s">
        <v>144</v>
      </c>
      <c r="G325" s="209" t="s">
        <v>123</v>
      </c>
      <c r="H325" s="207" t="s">
        <v>460</v>
      </c>
      <c r="I325" s="220">
        <v>7.6</v>
      </c>
      <c r="J325" s="221" t="s">
        <v>80</v>
      </c>
      <c r="K325" s="220">
        <v>7.581545</v>
      </c>
      <c r="L325" s="207" t="s">
        <v>406</v>
      </c>
      <c r="M325" s="221">
        <v>107</v>
      </c>
      <c r="N325" s="221">
        <v>378</v>
      </c>
      <c r="O325" s="222" t="s">
        <v>50</v>
      </c>
      <c r="P325" s="223">
        <v>43891</v>
      </c>
      <c r="Q325" s="223">
        <v>44166</v>
      </c>
      <c r="R325" s="207" t="s">
        <v>462</v>
      </c>
      <c r="S325" s="207" t="s">
        <v>463</v>
      </c>
    </row>
    <row r="326" s="92" customFormat="1" ht="36" spans="1:19">
      <c r="A326" s="203">
        <v>268</v>
      </c>
      <c r="B326" s="206" t="s">
        <v>745</v>
      </c>
      <c r="C326" s="207" t="s">
        <v>213</v>
      </c>
      <c r="D326" s="207" t="s">
        <v>223</v>
      </c>
      <c r="E326" s="208">
        <v>2.06</v>
      </c>
      <c r="F326" s="209" t="s">
        <v>99</v>
      </c>
      <c r="G326" s="209" t="s">
        <v>591</v>
      </c>
      <c r="H326" s="207" t="s">
        <v>460</v>
      </c>
      <c r="I326" s="220">
        <v>8.7</v>
      </c>
      <c r="J326" s="221" t="s">
        <v>80</v>
      </c>
      <c r="K326" s="220">
        <v>8.72513</v>
      </c>
      <c r="L326" s="207" t="s">
        <v>592</v>
      </c>
      <c r="M326" s="221">
        <v>211</v>
      </c>
      <c r="N326" s="221">
        <v>742</v>
      </c>
      <c r="O326" s="222" t="s">
        <v>50</v>
      </c>
      <c r="P326" s="223">
        <v>43891</v>
      </c>
      <c r="Q326" s="223">
        <v>44166</v>
      </c>
      <c r="R326" s="207" t="s">
        <v>462</v>
      </c>
      <c r="S326" s="207" t="s">
        <v>463</v>
      </c>
    </row>
    <row r="327" s="92" customFormat="1" ht="36" spans="1:19">
      <c r="A327" s="203">
        <v>269</v>
      </c>
      <c r="B327" s="206" t="s">
        <v>746</v>
      </c>
      <c r="C327" s="207" t="s">
        <v>213</v>
      </c>
      <c r="D327" s="207" t="s">
        <v>223</v>
      </c>
      <c r="E327" s="208">
        <v>3.81</v>
      </c>
      <c r="F327" s="209" t="s">
        <v>99</v>
      </c>
      <c r="G327" s="209" t="s">
        <v>591</v>
      </c>
      <c r="H327" s="207" t="s">
        <v>460</v>
      </c>
      <c r="I327" s="220">
        <v>16.1</v>
      </c>
      <c r="J327" s="221" t="s">
        <v>80</v>
      </c>
      <c r="K327" s="220">
        <v>16.137255</v>
      </c>
      <c r="L327" s="207" t="s">
        <v>592</v>
      </c>
      <c r="M327" s="221">
        <v>211</v>
      </c>
      <c r="N327" s="221">
        <v>742</v>
      </c>
      <c r="O327" s="222" t="s">
        <v>50</v>
      </c>
      <c r="P327" s="223">
        <v>43891</v>
      </c>
      <c r="Q327" s="223">
        <v>44166</v>
      </c>
      <c r="R327" s="207" t="s">
        <v>462</v>
      </c>
      <c r="S327" s="207" t="s">
        <v>463</v>
      </c>
    </row>
    <row r="328" s="92" customFormat="1" ht="36" spans="1:19">
      <c r="A328" s="203">
        <v>270</v>
      </c>
      <c r="B328" s="206" t="s">
        <v>747</v>
      </c>
      <c r="C328" s="207" t="s">
        <v>213</v>
      </c>
      <c r="D328" s="207" t="s">
        <v>223</v>
      </c>
      <c r="E328" s="208">
        <v>0.52</v>
      </c>
      <c r="F328" s="209" t="s">
        <v>99</v>
      </c>
      <c r="G328" s="209" t="s">
        <v>591</v>
      </c>
      <c r="H328" s="207" t="s">
        <v>460</v>
      </c>
      <c r="I328" s="220">
        <v>2.2</v>
      </c>
      <c r="J328" s="221" t="s">
        <v>80</v>
      </c>
      <c r="K328" s="220">
        <v>2.20246</v>
      </c>
      <c r="L328" s="207" t="s">
        <v>592</v>
      </c>
      <c r="M328" s="221">
        <v>211</v>
      </c>
      <c r="N328" s="221">
        <v>742</v>
      </c>
      <c r="O328" s="222" t="s">
        <v>50</v>
      </c>
      <c r="P328" s="223">
        <v>43891</v>
      </c>
      <c r="Q328" s="223">
        <v>44166</v>
      </c>
      <c r="R328" s="207" t="s">
        <v>462</v>
      </c>
      <c r="S328" s="207" t="s">
        <v>463</v>
      </c>
    </row>
    <row r="329" s="92" customFormat="1" ht="36" spans="1:19">
      <c r="A329" s="203">
        <v>271</v>
      </c>
      <c r="B329" s="206" t="s">
        <v>748</v>
      </c>
      <c r="C329" s="207" t="s">
        <v>213</v>
      </c>
      <c r="D329" s="207" t="s">
        <v>223</v>
      </c>
      <c r="E329" s="208">
        <v>0.48</v>
      </c>
      <c r="F329" s="209" t="s">
        <v>99</v>
      </c>
      <c r="G329" s="209" t="s">
        <v>591</v>
      </c>
      <c r="H329" s="207" t="s">
        <v>460</v>
      </c>
      <c r="I329" s="220">
        <v>2</v>
      </c>
      <c r="J329" s="221" t="s">
        <v>80</v>
      </c>
      <c r="K329" s="220">
        <v>2.03304</v>
      </c>
      <c r="L329" s="207" t="s">
        <v>592</v>
      </c>
      <c r="M329" s="221">
        <v>211</v>
      </c>
      <c r="N329" s="221">
        <v>742</v>
      </c>
      <c r="O329" s="222" t="s">
        <v>50</v>
      </c>
      <c r="P329" s="223">
        <v>43891</v>
      </c>
      <c r="Q329" s="223">
        <v>44166</v>
      </c>
      <c r="R329" s="207" t="s">
        <v>462</v>
      </c>
      <c r="S329" s="207" t="s">
        <v>463</v>
      </c>
    </row>
    <row r="330" s="92" customFormat="1" ht="36" spans="1:19">
      <c r="A330" s="203">
        <v>272</v>
      </c>
      <c r="B330" s="206" t="s">
        <v>749</v>
      </c>
      <c r="C330" s="207" t="s">
        <v>213</v>
      </c>
      <c r="D330" s="207" t="s">
        <v>223</v>
      </c>
      <c r="E330" s="208">
        <v>1</v>
      </c>
      <c r="F330" s="209" t="s">
        <v>99</v>
      </c>
      <c r="G330" s="209" t="s">
        <v>591</v>
      </c>
      <c r="H330" s="207" t="s">
        <v>460</v>
      </c>
      <c r="I330" s="220">
        <v>4.2</v>
      </c>
      <c r="J330" s="221" t="s">
        <v>80</v>
      </c>
      <c r="K330" s="220">
        <v>4.2355</v>
      </c>
      <c r="L330" s="207" t="s">
        <v>592</v>
      </c>
      <c r="M330" s="221">
        <v>211</v>
      </c>
      <c r="N330" s="221">
        <v>742</v>
      </c>
      <c r="O330" s="222" t="s">
        <v>50</v>
      </c>
      <c r="P330" s="223">
        <v>43891</v>
      </c>
      <c r="Q330" s="223">
        <v>44166</v>
      </c>
      <c r="R330" s="207" t="s">
        <v>462</v>
      </c>
      <c r="S330" s="207" t="s">
        <v>463</v>
      </c>
    </row>
    <row r="331" s="92" customFormat="1" ht="36" spans="1:19">
      <c r="A331" s="203">
        <v>273</v>
      </c>
      <c r="B331" s="206" t="s">
        <v>750</v>
      </c>
      <c r="C331" s="207" t="s">
        <v>213</v>
      </c>
      <c r="D331" s="207" t="s">
        <v>223</v>
      </c>
      <c r="E331" s="208">
        <v>1.372</v>
      </c>
      <c r="F331" s="209" t="s">
        <v>99</v>
      </c>
      <c r="G331" s="209" t="s">
        <v>591</v>
      </c>
      <c r="H331" s="207" t="s">
        <v>460</v>
      </c>
      <c r="I331" s="220">
        <v>5.8</v>
      </c>
      <c r="J331" s="221" t="s">
        <v>80</v>
      </c>
      <c r="K331" s="220">
        <v>5.811106</v>
      </c>
      <c r="L331" s="207" t="s">
        <v>592</v>
      </c>
      <c r="M331" s="221">
        <v>211</v>
      </c>
      <c r="N331" s="221">
        <v>742</v>
      </c>
      <c r="O331" s="222" t="s">
        <v>50</v>
      </c>
      <c r="P331" s="223">
        <v>43891</v>
      </c>
      <c r="Q331" s="223">
        <v>44166</v>
      </c>
      <c r="R331" s="207" t="s">
        <v>462</v>
      </c>
      <c r="S331" s="207" t="s">
        <v>463</v>
      </c>
    </row>
    <row r="332" s="92" customFormat="1" ht="36" spans="1:19">
      <c r="A332" s="203">
        <v>274</v>
      </c>
      <c r="B332" s="206" t="s">
        <v>751</v>
      </c>
      <c r="C332" s="207" t="s">
        <v>213</v>
      </c>
      <c r="D332" s="207" t="s">
        <v>223</v>
      </c>
      <c r="E332" s="208">
        <v>1.05</v>
      </c>
      <c r="F332" s="209" t="s">
        <v>99</v>
      </c>
      <c r="G332" s="209" t="s">
        <v>591</v>
      </c>
      <c r="H332" s="207" t="s">
        <v>460</v>
      </c>
      <c r="I332" s="220">
        <v>4.4</v>
      </c>
      <c r="J332" s="221" t="s">
        <v>80</v>
      </c>
      <c r="K332" s="220">
        <v>4.447275</v>
      </c>
      <c r="L332" s="207" t="s">
        <v>592</v>
      </c>
      <c r="M332" s="221">
        <v>211</v>
      </c>
      <c r="N332" s="221">
        <v>742</v>
      </c>
      <c r="O332" s="222" t="s">
        <v>50</v>
      </c>
      <c r="P332" s="223">
        <v>43891</v>
      </c>
      <c r="Q332" s="223">
        <v>44166</v>
      </c>
      <c r="R332" s="207" t="s">
        <v>462</v>
      </c>
      <c r="S332" s="207" t="s">
        <v>463</v>
      </c>
    </row>
    <row r="333" s="92" customFormat="1" ht="36" spans="1:19">
      <c r="A333" s="203">
        <v>275</v>
      </c>
      <c r="B333" s="206" t="s">
        <v>752</v>
      </c>
      <c r="C333" s="207" t="s">
        <v>213</v>
      </c>
      <c r="D333" s="207" t="s">
        <v>223</v>
      </c>
      <c r="E333" s="208">
        <v>0.81</v>
      </c>
      <c r="F333" s="209" t="s">
        <v>99</v>
      </c>
      <c r="G333" s="209" t="s">
        <v>591</v>
      </c>
      <c r="H333" s="207" t="s">
        <v>460</v>
      </c>
      <c r="I333" s="220">
        <v>3.4</v>
      </c>
      <c r="J333" s="221" t="s">
        <v>80</v>
      </c>
      <c r="K333" s="220">
        <v>3.430755</v>
      </c>
      <c r="L333" s="207" t="s">
        <v>592</v>
      </c>
      <c r="M333" s="221">
        <v>211</v>
      </c>
      <c r="N333" s="221">
        <v>742</v>
      </c>
      <c r="O333" s="222" t="s">
        <v>50</v>
      </c>
      <c r="P333" s="223">
        <v>43891</v>
      </c>
      <c r="Q333" s="223">
        <v>44166</v>
      </c>
      <c r="R333" s="207" t="s">
        <v>462</v>
      </c>
      <c r="S333" s="207" t="s">
        <v>463</v>
      </c>
    </row>
    <row r="334" s="92" customFormat="1" ht="36" spans="1:19">
      <c r="A334" s="203">
        <v>276</v>
      </c>
      <c r="B334" s="206" t="s">
        <v>753</v>
      </c>
      <c r="C334" s="207" t="s">
        <v>213</v>
      </c>
      <c r="D334" s="207" t="s">
        <v>223</v>
      </c>
      <c r="E334" s="208">
        <v>4.3</v>
      </c>
      <c r="F334" s="209" t="s">
        <v>99</v>
      </c>
      <c r="G334" s="209" t="s">
        <v>591</v>
      </c>
      <c r="H334" s="207" t="s">
        <v>460</v>
      </c>
      <c r="I334" s="220">
        <v>18.2</v>
      </c>
      <c r="J334" s="221" t="s">
        <v>80</v>
      </c>
      <c r="K334" s="220">
        <v>18.21265</v>
      </c>
      <c r="L334" s="207" t="s">
        <v>592</v>
      </c>
      <c r="M334" s="221">
        <v>211</v>
      </c>
      <c r="N334" s="221">
        <v>742</v>
      </c>
      <c r="O334" s="222" t="s">
        <v>50</v>
      </c>
      <c r="P334" s="223">
        <v>43891</v>
      </c>
      <c r="Q334" s="223">
        <v>44166</v>
      </c>
      <c r="R334" s="207" t="s">
        <v>462</v>
      </c>
      <c r="S334" s="207" t="s">
        <v>463</v>
      </c>
    </row>
    <row r="335" s="92" customFormat="1" ht="36" spans="1:19">
      <c r="A335" s="203">
        <v>277</v>
      </c>
      <c r="B335" s="206" t="s">
        <v>754</v>
      </c>
      <c r="C335" s="207" t="s">
        <v>213</v>
      </c>
      <c r="D335" s="207" t="s">
        <v>223</v>
      </c>
      <c r="E335" s="208">
        <v>0.895</v>
      </c>
      <c r="F335" s="209" t="s">
        <v>99</v>
      </c>
      <c r="G335" s="209" t="s">
        <v>591</v>
      </c>
      <c r="H335" s="207" t="s">
        <v>460</v>
      </c>
      <c r="I335" s="220">
        <v>3.8</v>
      </c>
      <c r="J335" s="221" t="s">
        <v>80</v>
      </c>
      <c r="K335" s="220">
        <v>3.7907725</v>
      </c>
      <c r="L335" s="207" t="s">
        <v>592</v>
      </c>
      <c r="M335" s="221">
        <v>211</v>
      </c>
      <c r="N335" s="221">
        <v>742</v>
      </c>
      <c r="O335" s="222" t="s">
        <v>50</v>
      </c>
      <c r="P335" s="223">
        <v>43891</v>
      </c>
      <c r="Q335" s="223">
        <v>44166</v>
      </c>
      <c r="R335" s="207" t="s">
        <v>462</v>
      </c>
      <c r="S335" s="207" t="s">
        <v>463</v>
      </c>
    </row>
    <row r="336" s="92" customFormat="1" ht="36" spans="1:19">
      <c r="A336" s="203">
        <v>278</v>
      </c>
      <c r="B336" s="206" t="s">
        <v>755</v>
      </c>
      <c r="C336" s="207" t="s">
        <v>213</v>
      </c>
      <c r="D336" s="207" t="s">
        <v>223</v>
      </c>
      <c r="E336" s="208">
        <v>5.6</v>
      </c>
      <c r="F336" s="209" t="s">
        <v>99</v>
      </c>
      <c r="G336" s="209" t="s">
        <v>591</v>
      </c>
      <c r="H336" s="207" t="s">
        <v>460</v>
      </c>
      <c r="I336" s="220">
        <v>23.7</v>
      </c>
      <c r="J336" s="221" t="s">
        <v>80</v>
      </c>
      <c r="K336" s="220">
        <v>23.7188</v>
      </c>
      <c r="L336" s="207" t="s">
        <v>592</v>
      </c>
      <c r="M336" s="221">
        <v>211</v>
      </c>
      <c r="N336" s="221">
        <v>742</v>
      </c>
      <c r="O336" s="222" t="s">
        <v>50</v>
      </c>
      <c r="P336" s="223">
        <v>43891</v>
      </c>
      <c r="Q336" s="223">
        <v>44166</v>
      </c>
      <c r="R336" s="207" t="s">
        <v>462</v>
      </c>
      <c r="S336" s="207" t="s">
        <v>463</v>
      </c>
    </row>
    <row r="337" s="92" customFormat="1" ht="36" spans="1:19">
      <c r="A337" s="203">
        <v>279</v>
      </c>
      <c r="B337" s="206" t="s">
        <v>756</v>
      </c>
      <c r="C337" s="207" t="s">
        <v>213</v>
      </c>
      <c r="D337" s="207" t="s">
        <v>223</v>
      </c>
      <c r="E337" s="208">
        <v>1.91</v>
      </c>
      <c r="F337" s="209" t="s">
        <v>99</v>
      </c>
      <c r="G337" s="209" t="s">
        <v>591</v>
      </c>
      <c r="H337" s="207" t="s">
        <v>460</v>
      </c>
      <c r="I337" s="220">
        <v>8.1</v>
      </c>
      <c r="J337" s="221" t="s">
        <v>80</v>
      </c>
      <c r="K337" s="220">
        <v>8.089805</v>
      </c>
      <c r="L337" s="207" t="s">
        <v>592</v>
      </c>
      <c r="M337" s="221">
        <v>211</v>
      </c>
      <c r="N337" s="221">
        <v>742</v>
      </c>
      <c r="O337" s="222" t="s">
        <v>50</v>
      </c>
      <c r="P337" s="223">
        <v>43891</v>
      </c>
      <c r="Q337" s="223">
        <v>44166</v>
      </c>
      <c r="R337" s="207" t="s">
        <v>462</v>
      </c>
      <c r="S337" s="207" t="s">
        <v>463</v>
      </c>
    </row>
    <row r="338" s="92" customFormat="1" ht="36" spans="1:19">
      <c r="A338" s="203">
        <v>280</v>
      </c>
      <c r="B338" s="206" t="s">
        <v>757</v>
      </c>
      <c r="C338" s="207" t="s">
        <v>213</v>
      </c>
      <c r="D338" s="207" t="s">
        <v>223</v>
      </c>
      <c r="E338" s="208">
        <v>2.43</v>
      </c>
      <c r="F338" s="209" t="s">
        <v>99</v>
      </c>
      <c r="G338" s="209" t="s">
        <v>591</v>
      </c>
      <c r="H338" s="207" t="s">
        <v>460</v>
      </c>
      <c r="I338" s="220">
        <v>10.3</v>
      </c>
      <c r="J338" s="221" t="s">
        <v>80</v>
      </c>
      <c r="K338" s="220">
        <v>10.292265</v>
      </c>
      <c r="L338" s="207" t="s">
        <v>592</v>
      </c>
      <c r="M338" s="221">
        <v>211</v>
      </c>
      <c r="N338" s="221">
        <v>742</v>
      </c>
      <c r="O338" s="222" t="s">
        <v>50</v>
      </c>
      <c r="P338" s="223">
        <v>43891</v>
      </c>
      <c r="Q338" s="223">
        <v>44166</v>
      </c>
      <c r="R338" s="207" t="s">
        <v>462</v>
      </c>
      <c r="S338" s="207" t="s">
        <v>463</v>
      </c>
    </row>
    <row r="339" s="92" customFormat="1" ht="36" spans="1:19">
      <c r="A339" s="203">
        <v>281</v>
      </c>
      <c r="B339" s="206" t="s">
        <v>758</v>
      </c>
      <c r="C339" s="207" t="s">
        <v>213</v>
      </c>
      <c r="D339" s="207" t="s">
        <v>223</v>
      </c>
      <c r="E339" s="208">
        <v>2.593</v>
      </c>
      <c r="F339" s="209" t="s">
        <v>99</v>
      </c>
      <c r="G339" s="209" t="s">
        <v>591</v>
      </c>
      <c r="H339" s="207" t="s">
        <v>460</v>
      </c>
      <c r="I339" s="220">
        <v>11</v>
      </c>
      <c r="J339" s="221" t="s">
        <v>80</v>
      </c>
      <c r="K339" s="220">
        <v>10.9826515</v>
      </c>
      <c r="L339" s="207" t="s">
        <v>592</v>
      </c>
      <c r="M339" s="221">
        <v>211</v>
      </c>
      <c r="N339" s="221">
        <v>742</v>
      </c>
      <c r="O339" s="222" t="s">
        <v>50</v>
      </c>
      <c r="P339" s="223">
        <v>43891</v>
      </c>
      <c r="Q339" s="223">
        <v>44166</v>
      </c>
      <c r="R339" s="207" t="s">
        <v>462</v>
      </c>
      <c r="S339" s="207" t="s">
        <v>463</v>
      </c>
    </row>
    <row r="340" s="92" customFormat="1" ht="36" spans="1:19">
      <c r="A340" s="203">
        <v>282</v>
      </c>
      <c r="B340" s="206" t="s">
        <v>759</v>
      </c>
      <c r="C340" s="207" t="s">
        <v>213</v>
      </c>
      <c r="D340" s="207" t="s">
        <v>223</v>
      </c>
      <c r="E340" s="208">
        <v>3.1</v>
      </c>
      <c r="F340" s="209" t="s">
        <v>99</v>
      </c>
      <c r="G340" s="209" t="s">
        <v>591</v>
      </c>
      <c r="H340" s="207" t="s">
        <v>460</v>
      </c>
      <c r="I340" s="220">
        <v>13.1</v>
      </c>
      <c r="J340" s="221" t="s">
        <v>80</v>
      </c>
      <c r="K340" s="220">
        <v>13.13005</v>
      </c>
      <c r="L340" s="207" t="s">
        <v>592</v>
      </c>
      <c r="M340" s="221">
        <v>211</v>
      </c>
      <c r="N340" s="221">
        <v>742</v>
      </c>
      <c r="O340" s="222" t="s">
        <v>50</v>
      </c>
      <c r="P340" s="223">
        <v>43891</v>
      </c>
      <c r="Q340" s="223">
        <v>44166</v>
      </c>
      <c r="R340" s="207" t="s">
        <v>462</v>
      </c>
      <c r="S340" s="207" t="s">
        <v>463</v>
      </c>
    </row>
    <row r="341" s="92" customFormat="1" ht="36" spans="1:19">
      <c r="A341" s="203">
        <v>283</v>
      </c>
      <c r="B341" s="206" t="s">
        <v>760</v>
      </c>
      <c r="C341" s="207" t="s">
        <v>213</v>
      </c>
      <c r="D341" s="207" t="s">
        <v>223</v>
      </c>
      <c r="E341" s="208">
        <v>2.032</v>
      </c>
      <c r="F341" s="209" t="s">
        <v>99</v>
      </c>
      <c r="G341" s="209" t="s">
        <v>761</v>
      </c>
      <c r="H341" s="207" t="s">
        <v>460</v>
      </c>
      <c r="I341" s="220">
        <v>8.6</v>
      </c>
      <c r="J341" s="221" t="s">
        <v>80</v>
      </c>
      <c r="K341" s="220">
        <v>8.606536</v>
      </c>
      <c r="L341" s="207" t="s">
        <v>762</v>
      </c>
      <c r="M341" s="221">
        <v>101</v>
      </c>
      <c r="N341" s="221">
        <v>373</v>
      </c>
      <c r="O341" s="222" t="s">
        <v>50</v>
      </c>
      <c r="P341" s="223">
        <v>43891</v>
      </c>
      <c r="Q341" s="223">
        <v>44166</v>
      </c>
      <c r="R341" s="207" t="s">
        <v>462</v>
      </c>
      <c r="S341" s="207" t="s">
        <v>463</v>
      </c>
    </row>
    <row r="342" s="92" customFormat="1" ht="36" spans="1:19">
      <c r="A342" s="203">
        <v>284</v>
      </c>
      <c r="B342" s="206" t="s">
        <v>763</v>
      </c>
      <c r="C342" s="207" t="s">
        <v>213</v>
      </c>
      <c r="D342" s="207" t="s">
        <v>223</v>
      </c>
      <c r="E342" s="208">
        <v>1.689</v>
      </c>
      <c r="F342" s="209" t="s">
        <v>99</v>
      </c>
      <c r="G342" s="209" t="s">
        <v>761</v>
      </c>
      <c r="H342" s="207" t="s">
        <v>460</v>
      </c>
      <c r="I342" s="220">
        <v>7.2</v>
      </c>
      <c r="J342" s="221" t="s">
        <v>80</v>
      </c>
      <c r="K342" s="220">
        <v>7.1537595</v>
      </c>
      <c r="L342" s="207" t="s">
        <v>762</v>
      </c>
      <c r="M342" s="221">
        <v>101</v>
      </c>
      <c r="N342" s="221">
        <v>373</v>
      </c>
      <c r="O342" s="222" t="s">
        <v>50</v>
      </c>
      <c r="P342" s="223">
        <v>43891</v>
      </c>
      <c r="Q342" s="223">
        <v>44166</v>
      </c>
      <c r="R342" s="207" t="s">
        <v>462</v>
      </c>
      <c r="S342" s="207" t="s">
        <v>463</v>
      </c>
    </row>
    <row r="343" s="92" customFormat="1" ht="36" spans="1:19">
      <c r="A343" s="203">
        <v>285</v>
      </c>
      <c r="B343" s="206" t="s">
        <v>764</v>
      </c>
      <c r="C343" s="207" t="s">
        <v>213</v>
      </c>
      <c r="D343" s="207" t="s">
        <v>223</v>
      </c>
      <c r="E343" s="208">
        <v>1.28</v>
      </c>
      <c r="F343" s="209" t="s">
        <v>99</v>
      </c>
      <c r="G343" s="209" t="s">
        <v>761</v>
      </c>
      <c r="H343" s="207" t="s">
        <v>460</v>
      </c>
      <c r="I343" s="220">
        <v>5.4</v>
      </c>
      <c r="J343" s="221" t="s">
        <v>80</v>
      </c>
      <c r="K343" s="220">
        <v>5.42144</v>
      </c>
      <c r="L343" s="207" t="s">
        <v>762</v>
      </c>
      <c r="M343" s="221">
        <v>101</v>
      </c>
      <c r="N343" s="221">
        <v>373</v>
      </c>
      <c r="O343" s="222" t="s">
        <v>50</v>
      </c>
      <c r="P343" s="223">
        <v>43891</v>
      </c>
      <c r="Q343" s="223">
        <v>44166</v>
      </c>
      <c r="R343" s="207" t="s">
        <v>462</v>
      </c>
      <c r="S343" s="207" t="s">
        <v>463</v>
      </c>
    </row>
    <row r="344" s="92" customFormat="1" ht="36" spans="1:19">
      <c r="A344" s="203">
        <v>286</v>
      </c>
      <c r="B344" s="206" t="s">
        <v>765</v>
      </c>
      <c r="C344" s="207" t="s">
        <v>213</v>
      </c>
      <c r="D344" s="207" t="s">
        <v>223</v>
      </c>
      <c r="E344" s="208">
        <v>1.15</v>
      </c>
      <c r="F344" s="209" t="s">
        <v>99</v>
      </c>
      <c r="G344" s="209" t="s">
        <v>761</v>
      </c>
      <c r="H344" s="207" t="s">
        <v>460</v>
      </c>
      <c r="I344" s="220">
        <v>4.9</v>
      </c>
      <c r="J344" s="221" t="s">
        <v>80</v>
      </c>
      <c r="K344" s="220">
        <v>4.870825</v>
      </c>
      <c r="L344" s="207" t="s">
        <v>762</v>
      </c>
      <c r="M344" s="221">
        <v>101</v>
      </c>
      <c r="N344" s="221">
        <v>373</v>
      </c>
      <c r="O344" s="222" t="s">
        <v>50</v>
      </c>
      <c r="P344" s="223">
        <v>43891</v>
      </c>
      <c r="Q344" s="223">
        <v>44166</v>
      </c>
      <c r="R344" s="207" t="s">
        <v>462</v>
      </c>
      <c r="S344" s="207" t="s">
        <v>463</v>
      </c>
    </row>
    <row r="345" s="92" customFormat="1" ht="36" spans="1:19">
      <c r="A345" s="203">
        <v>287</v>
      </c>
      <c r="B345" s="206" t="s">
        <v>766</v>
      </c>
      <c r="C345" s="207" t="s">
        <v>213</v>
      </c>
      <c r="D345" s="207" t="s">
        <v>223</v>
      </c>
      <c r="E345" s="208">
        <v>0.425</v>
      </c>
      <c r="F345" s="209" t="s">
        <v>99</v>
      </c>
      <c r="G345" s="209" t="s">
        <v>767</v>
      </c>
      <c r="H345" s="207" t="s">
        <v>460</v>
      </c>
      <c r="I345" s="220">
        <v>1.8</v>
      </c>
      <c r="J345" s="221" t="s">
        <v>80</v>
      </c>
      <c r="K345" s="220">
        <v>1.8000875</v>
      </c>
      <c r="L345" s="207" t="s">
        <v>768</v>
      </c>
      <c r="M345" s="221">
        <v>122</v>
      </c>
      <c r="N345" s="221">
        <v>390</v>
      </c>
      <c r="O345" s="222" t="s">
        <v>50</v>
      </c>
      <c r="P345" s="223">
        <v>43891</v>
      </c>
      <c r="Q345" s="223">
        <v>44166</v>
      </c>
      <c r="R345" s="207" t="s">
        <v>462</v>
      </c>
      <c r="S345" s="207" t="s">
        <v>463</v>
      </c>
    </row>
    <row r="346" s="92" customFormat="1" ht="36" spans="1:19">
      <c r="A346" s="203">
        <v>288</v>
      </c>
      <c r="B346" s="206" t="s">
        <v>769</v>
      </c>
      <c r="C346" s="207" t="s">
        <v>213</v>
      </c>
      <c r="D346" s="207" t="s">
        <v>223</v>
      </c>
      <c r="E346" s="208">
        <v>2.27</v>
      </c>
      <c r="F346" s="209" t="s">
        <v>99</v>
      </c>
      <c r="G346" s="209" t="s">
        <v>767</v>
      </c>
      <c r="H346" s="207" t="s">
        <v>460</v>
      </c>
      <c r="I346" s="220">
        <v>9.6</v>
      </c>
      <c r="J346" s="221" t="s">
        <v>80</v>
      </c>
      <c r="K346" s="220">
        <v>9.614585</v>
      </c>
      <c r="L346" s="207" t="s">
        <v>768</v>
      </c>
      <c r="M346" s="221">
        <v>122</v>
      </c>
      <c r="N346" s="221">
        <v>390</v>
      </c>
      <c r="O346" s="222" t="s">
        <v>50</v>
      </c>
      <c r="P346" s="223">
        <v>43891</v>
      </c>
      <c r="Q346" s="223">
        <v>44166</v>
      </c>
      <c r="R346" s="207" t="s">
        <v>462</v>
      </c>
      <c r="S346" s="207" t="s">
        <v>463</v>
      </c>
    </row>
    <row r="347" s="92" customFormat="1" ht="24" spans="1:20">
      <c r="A347" s="203">
        <v>289</v>
      </c>
      <c r="B347" s="115" t="s">
        <v>770</v>
      </c>
      <c r="C347" s="207" t="s">
        <v>213</v>
      </c>
      <c r="D347" s="115" t="s">
        <v>29</v>
      </c>
      <c r="E347" s="115" t="s">
        <v>771</v>
      </c>
      <c r="F347" s="115" t="s">
        <v>170</v>
      </c>
      <c r="G347" s="115" t="s">
        <v>171</v>
      </c>
      <c r="H347" s="236" t="s">
        <v>201</v>
      </c>
      <c r="I347" s="246">
        <v>5</v>
      </c>
      <c r="J347" s="247" t="s">
        <v>202</v>
      </c>
      <c r="K347" s="246">
        <v>5</v>
      </c>
      <c r="L347" s="207" t="s">
        <v>772</v>
      </c>
      <c r="M347" s="248">
        <v>29</v>
      </c>
      <c r="N347" s="248">
        <v>115</v>
      </c>
      <c r="O347" s="222" t="s">
        <v>50</v>
      </c>
      <c r="P347" s="249">
        <v>2021.1</v>
      </c>
      <c r="Q347" s="257">
        <v>2021.12</v>
      </c>
      <c r="R347" s="115" t="s">
        <v>204</v>
      </c>
      <c r="S347" s="115" t="s">
        <v>773</v>
      </c>
      <c r="T347" s="207"/>
    </row>
    <row r="348" ht="40.5" spans="1:19">
      <c r="A348" s="195"/>
      <c r="B348" s="237" t="s">
        <v>774</v>
      </c>
      <c r="C348" s="238"/>
      <c r="D348" s="195"/>
      <c r="E348" s="238"/>
      <c r="F348" s="239"/>
      <c r="G348" s="239"/>
      <c r="H348" s="239"/>
      <c r="I348" s="250">
        <v>131.2688</v>
      </c>
      <c r="J348" s="251"/>
      <c r="K348" s="250">
        <v>131.2688</v>
      </c>
      <c r="L348" s="239"/>
      <c r="M348" s="239"/>
      <c r="N348" s="239"/>
      <c r="O348" s="192"/>
      <c r="P348" s="239"/>
      <c r="Q348" s="239"/>
      <c r="R348" s="238"/>
      <c r="S348" s="239"/>
    </row>
    <row r="349" s="92" customFormat="1" ht="24" spans="1:19">
      <c r="A349" s="203">
        <v>290</v>
      </c>
      <c r="B349" s="203" t="s">
        <v>775</v>
      </c>
      <c r="C349" s="240" t="s">
        <v>213</v>
      </c>
      <c r="D349" s="240" t="s">
        <v>223</v>
      </c>
      <c r="E349" s="240" t="s">
        <v>776</v>
      </c>
      <c r="F349" s="240" t="s">
        <v>199</v>
      </c>
      <c r="G349" s="240" t="s">
        <v>199</v>
      </c>
      <c r="H349" s="240" t="s">
        <v>300</v>
      </c>
      <c r="I349" s="252">
        <v>9</v>
      </c>
      <c r="J349" s="240" t="s">
        <v>227</v>
      </c>
      <c r="K349" s="252">
        <v>9</v>
      </c>
      <c r="L349" s="240" t="s">
        <v>777</v>
      </c>
      <c r="M349" s="253">
        <v>803</v>
      </c>
      <c r="N349" s="253">
        <v>3074</v>
      </c>
      <c r="O349" s="189" t="s">
        <v>50</v>
      </c>
      <c r="P349" s="254">
        <v>2021.3</v>
      </c>
      <c r="Q349" s="254">
        <v>2021.12</v>
      </c>
      <c r="R349" s="240" t="s">
        <v>456</v>
      </c>
      <c r="S349" s="240" t="s">
        <v>456</v>
      </c>
    </row>
    <row r="350" s="86" customFormat="1" ht="45" spans="1:19">
      <c r="A350" s="203">
        <v>291</v>
      </c>
      <c r="B350" s="31" t="s">
        <v>778</v>
      </c>
      <c r="C350" s="31" t="s">
        <v>213</v>
      </c>
      <c r="D350" s="31" t="s">
        <v>223</v>
      </c>
      <c r="E350" s="31" t="s">
        <v>779</v>
      </c>
      <c r="F350" s="31" t="s">
        <v>170</v>
      </c>
      <c r="G350" s="31" t="s">
        <v>780</v>
      </c>
      <c r="H350" s="31" t="s">
        <v>300</v>
      </c>
      <c r="I350" s="255">
        <v>3</v>
      </c>
      <c r="J350" s="31" t="s">
        <v>227</v>
      </c>
      <c r="K350" s="255">
        <v>3</v>
      </c>
      <c r="L350" s="31" t="s">
        <v>377</v>
      </c>
      <c r="M350" s="31">
        <v>40</v>
      </c>
      <c r="N350" s="31">
        <v>139</v>
      </c>
      <c r="O350" s="189" t="s">
        <v>50</v>
      </c>
      <c r="P350" s="31">
        <v>2021.3</v>
      </c>
      <c r="Q350" s="31">
        <v>2021.12</v>
      </c>
      <c r="R350" s="31" t="s">
        <v>308</v>
      </c>
      <c r="S350" s="31" t="s">
        <v>308</v>
      </c>
    </row>
    <row r="351" s="86" customFormat="1" ht="33.75" spans="1:19">
      <c r="A351" s="203">
        <v>292</v>
      </c>
      <c r="B351" s="31" t="s">
        <v>781</v>
      </c>
      <c r="C351" s="31" t="s">
        <v>213</v>
      </c>
      <c r="D351" s="31" t="s">
        <v>223</v>
      </c>
      <c r="E351" s="31" t="s">
        <v>782</v>
      </c>
      <c r="F351" s="31" t="s">
        <v>170</v>
      </c>
      <c r="G351" s="31" t="s">
        <v>380</v>
      </c>
      <c r="H351" s="31" t="s">
        <v>300</v>
      </c>
      <c r="I351" s="201">
        <v>3.87</v>
      </c>
      <c r="J351" s="31" t="s">
        <v>227</v>
      </c>
      <c r="K351" s="201">
        <v>3.87</v>
      </c>
      <c r="L351" s="31" t="s">
        <v>381</v>
      </c>
      <c r="M351" s="31">
        <v>141</v>
      </c>
      <c r="N351" s="31">
        <v>526</v>
      </c>
      <c r="O351" s="189" t="s">
        <v>50</v>
      </c>
      <c r="P351" s="31">
        <v>2021.3</v>
      </c>
      <c r="Q351" s="31">
        <v>2021.12</v>
      </c>
      <c r="R351" s="31" t="s">
        <v>308</v>
      </c>
      <c r="S351" s="31" t="s">
        <v>308</v>
      </c>
    </row>
    <row r="352" s="86" customFormat="1" ht="33.75" spans="1:19">
      <c r="A352" s="203">
        <v>293</v>
      </c>
      <c r="B352" s="31" t="s">
        <v>783</v>
      </c>
      <c r="C352" s="31" t="s">
        <v>213</v>
      </c>
      <c r="D352" s="31" t="s">
        <v>223</v>
      </c>
      <c r="E352" s="31" t="s">
        <v>784</v>
      </c>
      <c r="F352" s="31" t="s">
        <v>157</v>
      </c>
      <c r="G352" s="31" t="s">
        <v>785</v>
      </c>
      <c r="H352" s="31" t="s">
        <v>300</v>
      </c>
      <c r="I352" s="201">
        <v>9.63</v>
      </c>
      <c r="J352" s="31" t="s">
        <v>227</v>
      </c>
      <c r="K352" s="201">
        <v>9.63</v>
      </c>
      <c r="L352" s="31" t="s">
        <v>786</v>
      </c>
      <c r="M352" s="31">
        <v>129</v>
      </c>
      <c r="N352" s="31">
        <v>511</v>
      </c>
      <c r="O352" s="189" t="s">
        <v>50</v>
      </c>
      <c r="P352" s="31">
        <v>2021.3</v>
      </c>
      <c r="Q352" s="31">
        <v>2021.12</v>
      </c>
      <c r="R352" s="31" t="s">
        <v>338</v>
      </c>
      <c r="S352" s="31" t="s">
        <v>338</v>
      </c>
    </row>
    <row r="353" s="86" customFormat="1" ht="78.75" spans="1:19">
      <c r="A353" s="203">
        <v>294</v>
      </c>
      <c r="B353" s="31" t="s">
        <v>787</v>
      </c>
      <c r="C353" s="31" t="s">
        <v>213</v>
      </c>
      <c r="D353" s="31" t="s">
        <v>223</v>
      </c>
      <c r="E353" s="31" t="s">
        <v>788</v>
      </c>
      <c r="F353" s="31" t="s">
        <v>131</v>
      </c>
      <c r="G353" s="31" t="s">
        <v>789</v>
      </c>
      <c r="H353" s="31" t="s">
        <v>300</v>
      </c>
      <c r="I353" s="201">
        <v>8.28</v>
      </c>
      <c r="J353" s="31" t="s">
        <v>227</v>
      </c>
      <c r="K353" s="201">
        <v>8.28</v>
      </c>
      <c r="L353" s="31" t="s">
        <v>790</v>
      </c>
      <c r="M353" s="31">
        <v>544</v>
      </c>
      <c r="N353" s="31">
        <v>1944</v>
      </c>
      <c r="O353" s="189" t="s">
        <v>50</v>
      </c>
      <c r="P353" s="31">
        <v>2021.3</v>
      </c>
      <c r="Q353" s="31">
        <v>2021.12</v>
      </c>
      <c r="R353" s="31" t="s">
        <v>135</v>
      </c>
      <c r="S353" s="31" t="s">
        <v>135</v>
      </c>
    </row>
    <row r="354" s="86" customFormat="1" ht="78.75" spans="1:19">
      <c r="A354" s="203">
        <v>295</v>
      </c>
      <c r="B354" s="31" t="s">
        <v>791</v>
      </c>
      <c r="C354" s="31" t="s">
        <v>213</v>
      </c>
      <c r="D354" s="31" t="s">
        <v>223</v>
      </c>
      <c r="E354" s="31" t="s">
        <v>792</v>
      </c>
      <c r="F354" s="31" t="s">
        <v>99</v>
      </c>
      <c r="G354" s="31" t="s">
        <v>793</v>
      </c>
      <c r="H354" s="31" t="s">
        <v>300</v>
      </c>
      <c r="I354" s="53">
        <v>9.054</v>
      </c>
      <c r="J354" s="53" t="s">
        <v>227</v>
      </c>
      <c r="K354" s="53">
        <v>9.054</v>
      </c>
      <c r="L354" s="31" t="s">
        <v>794</v>
      </c>
      <c r="M354" s="31">
        <v>101</v>
      </c>
      <c r="N354" s="31">
        <v>348</v>
      </c>
      <c r="O354" s="189" t="s">
        <v>50</v>
      </c>
      <c r="P354" s="31">
        <v>2021.3</v>
      </c>
      <c r="Q354" s="31">
        <v>2021.12</v>
      </c>
      <c r="R354" s="31" t="s">
        <v>433</v>
      </c>
      <c r="S354" s="31" t="s">
        <v>433</v>
      </c>
    </row>
    <row r="355" s="86" customFormat="1" ht="45" spans="1:19">
      <c r="A355" s="203">
        <v>296</v>
      </c>
      <c r="B355" s="31" t="s">
        <v>795</v>
      </c>
      <c r="C355" s="31" t="s">
        <v>213</v>
      </c>
      <c r="D355" s="31" t="s">
        <v>223</v>
      </c>
      <c r="E355" s="31" t="s">
        <v>796</v>
      </c>
      <c r="F355" s="31" t="s">
        <v>99</v>
      </c>
      <c r="G355" s="31" t="s">
        <v>797</v>
      </c>
      <c r="H355" s="31" t="s">
        <v>300</v>
      </c>
      <c r="I355" s="53">
        <v>15.807</v>
      </c>
      <c r="J355" s="53" t="s">
        <v>227</v>
      </c>
      <c r="K355" s="53">
        <v>15.807</v>
      </c>
      <c r="L355" s="31" t="s">
        <v>798</v>
      </c>
      <c r="M355" s="31">
        <v>43</v>
      </c>
      <c r="N355" s="31">
        <v>149</v>
      </c>
      <c r="O355" s="189" t="s">
        <v>50</v>
      </c>
      <c r="P355" s="31">
        <v>2021.3</v>
      </c>
      <c r="Q355" s="31">
        <v>2021.12</v>
      </c>
      <c r="R355" s="31" t="s">
        <v>433</v>
      </c>
      <c r="S355" s="31" t="s">
        <v>433</v>
      </c>
    </row>
    <row r="356" s="86" customFormat="1" ht="56.25" spans="1:19">
      <c r="A356" s="203">
        <v>297</v>
      </c>
      <c r="B356" s="31" t="s">
        <v>799</v>
      </c>
      <c r="C356" s="31" t="s">
        <v>213</v>
      </c>
      <c r="D356" s="31" t="s">
        <v>223</v>
      </c>
      <c r="E356" s="31" t="s">
        <v>800</v>
      </c>
      <c r="F356" s="31" t="s">
        <v>99</v>
      </c>
      <c r="G356" s="31" t="s">
        <v>425</v>
      </c>
      <c r="H356" s="31" t="s">
        <v>300</v>
      </c>
      <c r="I356" s="53">
        <v>2.985</v>
      </c>
      <c r="J356" s="53" t="s">
        <v>227</v>
      </c>
      <c r="K356" s="53">
        <v>2.985</v>
      </c>
      <c r="L356" s="31" t="s">
        <v>426</v>
      </c>
      <c r="M356" s="31">
        <v>121</v>
      </c>
      <c r="N356" s="31">
        <v>405</v>
      </c>
      <c r="O356" s="189" t="s">
        <v>50</v>
      </c>
      <c r="P356" s="31">
        <v>2021.3</v>
      </c>
      <c r="Q356" s="31">
        <v>2021.12</v>
      </c>
      <c r="R356" s="31" t="s">
        <v>433</v>
      </c>
      <c r="S356" s="31" t="s">
        <v>433</v>
      </c>
    </row>
    <row r="357" s="86" customFormat="1" ht="33.75" spans="1:19">
      <c r="A357" s="203">
        <v>298</v>
      </c>
      <c r="B357" s="31" t="s">
        <v>801</v>
      </c>
      <c r="C357" s="31" t="s">
        <v>213</v>
      </c>
      <c r="D357" s="31" t="s">
        <v>223</v>
      </c>
      <c r="E357" s="31" t="s">
        <v>802</v>
      </c>
      <c r="F357" s="31" t="s">
        <v>99</v>
      </c>
      <c r="G357" s="31" t="s">
        <v>803</v>
      </c>
      <c r="H357" s="31" t="s">
        <v>300</v>
      </c>
      <c r="I357" s="201">
        <v>15.87</v>
      </c>
      <c r="J357" s="31" t="s">
        <v>227</v>
      </c>
      <c r="K357" s="201">
        <v>15.87</v>
      </c>
      <c r="L357" s="31" t="s">
        <v>804</v>
      </c>
      <c r="M357" s="31">
        <v>93</v>
      </c>
      <c r="N357" s="31">
        <v>322</v>
      </c>
      <c r="O357" s="189" t="s">
        <v>50</v>
      </c>
      <c r="P357" s="31">
        <v>2021.3</v>
      </c>
      <c r="Q357" s="31">
        <v>2021.12</v>
      </c>
      <c r="R357" s="31" t="s">
        <v>433</v>
      </c>
      <c r="S357" s="31" t="s">
        <v>433</v>
      </c>
    </row>
    <row r="358" s="86" customFormat="1" ht="33.75" spans="1:19">
      <c r="A358" s="203">
        <v>299</v>
      </c>
      <c r="B358" s="31" t="s">
        <v>805</v>
      </c>
      <c r="C358" s="31" t="s">
        <v>213</v>
      </c>
      <c r="D358" s="31" t="s">
        <v>223</v>
      </c>
      <c r="E358" s="31" t="s">
        <v>806</v>
      </c>
      <c r="F358" s="31" t="s">
        <v>99</v>
      </c>
      <c r="G358" s="31" t="s">
        <v>807</v>
      </c>
      <c r="H358" s="31" t="s">
        <v>300</v>
      </c>
      <c r="I358" s="201">
        <v>1.4778</v>
      </c>
      <c r="J358" s="31" t="s">
        <v>227</v>
      </c>
      <c r="K358" s="201">
        <v>1.4778</v>
      </c>
      <c r="L358" s="31" t="s">
        <v>426</v>
      </c>
      <c r="M358" s="31">
        <v>110</v>
      </c>
      <c r="N358" s="31">
        <v>405</v>
      </c>
      <c r="O358" s="189" t="s">
        <v>50</v>
      </c>
      <c r="P358" s="31">
        <v>2021.3</v>
      </c>
      <c r="Q358" s="31">
        <v>2021.12</v>
      </c>
      <c r="R358" s="31" t="s">
        <v>433</v>
      </c>
      <c r="S358" s="31" t="s">
        <v>433</v>
      </c>
    </row>
    <row r="359" s="86" customFormat="1" ht="45" spans="1:19">
      <c r="A359" s="203">
        <v>300</v>
      </c>
      <c r="B359" s="31" t="s">
        <v>808</v>
      </c>
      <c r="C359" s="31" t="s">
        <v>213</v>
      </c>
      <c r="D359" s="31" t="s">
        <v>223</v>
      </c>
      <c r="E359" s="31" t="s">
        <v>809</v>
      </c>
      <c r="F359" s="31" t="s">
        <v>283</v>
      </c>
      <c r="G359" s="31" t="s">
        <v>810</v>
      </c>
      <c r="H359" s="31" t="s">
        <v>300</v>
      </c>
      <c r="I359" s="201">
        <v>11.45</v>
      </c>
      <c r="J359" s="31" t="s">
        <v>227</v>
      </c>
      <c r="K359" s="201">
        <v>11.45</v>
      </c>
      <c r="L359" s="31" t="s">
        <v>811</v>
      </c>
      <c r="M359" s="31">
        <v>342</v>
      </c>
      <c r="N359" s="31">
        <v>1208</v>
      </c>
      <c r="O359" s="189" t="s">
        <v>50</v>
      </c>
      <c r="P359" s="31">
        <v>2021.3</v>
      </c>
      <c r="Q359" s="31">
        <v>2021.12</v>
      </c>
      <c r="R359" s="31" t="s">
        <v>302</v>
      </c>
      <c r="S359" s="31" t="s">
        <v>302</v>
      </c>
    </row>
    <row r="360" s="86" customFormat="1" ht="36" customHeight="1" spans="1:19">
      <c r="A360" s="203">
        <v>301</v>
      </c>
      <c r="B360" s="31" t="s">
        <v>812</v>
      </c>
      <c r="C360" s="31" t="s">
        <v>213</v>
      </c>
      <c r="D360" s="31" t="s">
        <v>223</v>
      </c>
      <c r="E360" s="31" t="s">
        <v>813</v>
      </c>
      <c r="F360" s="31" t="s">
        <v>412</v>
      </c>
      <c r="G360" s="31" t="s">
        <v>814</v>
      </c>
      <c r="H360" s="31"/>
      <c r="I360" s="215">
        <v>6.7579</v>
      </c>
      <c r="J360" s="215" t="s">
        <v>227</v>
      </c>
      <c r="K360" s="215">
        <v>6.7579</v>
      </c>
      <c r="L360" s="31" t="s">
        <v>293</v>
      </c>
      <c r="M360" s="31">
        <v>170</v>
      </c>
      <c r="N360" s="31">
        <v>543</v>
      </c>
      <c r="O360" s="189" t="s">
        <v>50</v>
      </c>
      <c r="P360" s="31">
        <v>2021.3</v>
      </c>
      <c r="Q360" s="31">
        <v>2021.12</v>
      </c>
      <c r="R360" s="31" t="s">
        <v>368</v>
      </c>
      <c r="S360" s="31" t="s">
        <v>368</v>
      </c>
    </row>
    <row r="361" s="86" customFormat="1" ht="22" customHeight="1" spans="1:19">
      <c r="A361" s="203">
        <v>302</v>
      </c>
      <c r="B361" s="31" t="s">
        <v>815</v>
      </c>
      <c r="C361" s="31" t="s">
        <v>213</v>
      </c>
      <c r="D361" s="31" t="s">
        <v>223</v>
      </c>
      <c r="E361" s="241" t="s">
        <v>816</v>
      </c>
      <c r="F361" s="31" t="s">
        <v>412</v>
      </c>
      <c r="G361" s="31" t="s">
        <v>421</v>
      </c>
      <c r="H361" s="31"/>
      <c r="I361" s="201">
        <v>13.26</v>
      </c>
      <c r="J361" s="31" t="s">
        <v>227</v>
      </c>
      <c r="K361" s="201">
        <v>13.26</v>
      </c>
      <c r="L361" s="31" t="s">
        <v>422</v>
      </c>
      <c r="M361" s="31">
        <v>64</v>
      </c>
      <c r="N361" s="31">
        <v>227</v>
      </c>
      <c r="O361" s="189" t="s">
        <v>50</v>
      </c>
      <c r="P361" s="31">
        <v>2021.3</v>
      </c>
      <c r="Q361" s="31">
        <v>2021.12</v>
      </c>
      <c r="R361" s="31" t="s">
        <v>368</v>
      </c>
      <c r="S361" s="31" t="s">
        <v>368</v>
      </c>
    </row>
    <row r="362" s="86" customFormat="1" ht="22.5" spans="1:19">
      <c r="A362" s="203">
        <v>303</v>
      </c>
      <c r="B362" s="31" t="s">
        <v>817</v>
      </c>
      <c r="C362" s="31" t="s">
        <v>213</v>
      </c>
      <c r="D362" s="31" t="s">
        <v>223</v>
      </c>
      <c r="E362" s="241" t="s">
        <v>818</v>
      </c>
      <c r="F362" s="31" t="s">
        <v>412</v>
      </c>
      <c r="G362" s="31" t="s">
        <v>819</v>
      </c>
      <c r="H362" s="31" t="s">
        <v>300</v>
      </c>
      <c r="I362" s="201">
        <v>5.4</v>
      </c>
      <c r="J362" s="31" t="s">
        <v>227</v>
      </c>
      <c r="K362" s="201">
        <v>5.4</v>
      </c>
      <c r="L362" s="31" t="s">
        <v>820</v>
      </c>
      <c r="M362" s="31">
        <v>83</v>
      </c>
      <c r="N362" s="31">
        <v>261</v>
      </c>
      <c r="O362" s="189" t="s">
        <v>50</v>
      </c>
      <c r="P362" s="31">
        <v>2021.3</v>
      </c>
      <c r="Q362" s="31">
        <v>2021.12</v>
      </c>
      <c r="R362" s="31" t="s">
        <v>368</v>
      </c>
      <c r="S362" s="31" t="s">
        <v>368</v>
      </c>
    </row>
    <row r="363" s="86" customFormat="1" ht="22.5" spans="1:19">
      <c r="A363" s="203">
        <v>304</v>
      </c>
      <c r="B363" s="31" t="s">
        <v>821</v>
      </c>
      <c r="C363" s="31" t="s">
        <v>213</v>
      </c>
      <c r="D363" s="31" t="s">
        <v>223</v>
      </c>
      <c r="E363" s="31" t="s">
        <v>822</v>
      </c>
      <c r="F363" s="31" t="s">
        <v>412</v>
      </c>
      <c r="G363" s="31" t="s">
        <v>823</v>
      </c>
      <c r="H363" s="31" t="s">
        <v>300</v>
      </c>
      <c r="I363" s="215">
        <v>6.8171</v>
      </c>
      <c r="J363" s="215" t="s">
        <v>227</v>
      </c>
      <c r="K363" s="215">
        <v>6.8171</v>
      </c>
      <c r="L363" s="31" t="s">
        <v>824</v>
      </c>
      <c r="M363" s="31">
        <v>66</v>
      </c>
      <c r="N363" s="31">
        <v>245</v>
      </c>
      <c r="O363" s="189" t="s">
        <v>50</v>
      </c>
      <c r="P363" s="31">
        <v>2021.3</v>
      </c>
      <c r="Q363" s="31">
        <v>2021.12</v>
      </c>
      <c r="R363" s="31" t="s">
        <v>368</v>
      </c>
      <c r="S363" s="31" t="s">
        <v>368</v>
      </c>
    </row>
    <row r="364" s="86" customFormat="1" ht="22.5" spans="1:19">
      <c r="A364" s="203">
        <v>305</v>
      </c>
      <c r="B364" s="25" t="s">
        <v>825</v>
      </c>
      <c r="C364" s="31" t="s">
        <v>213</v>
      </c>
      <c r="D364" s="31" t="s">
        <v>223</v>
      </c>
      <c r="E364" s="25" t="s">
        <v>826</v>
      </c>
      <c r="F364" s="31" t="s">
        <v>458</v>
      </c>
      <c r="G364" s="31" t="s">
        <v>459</v>
      </c>
      <c r="H364" s="31" t="s">
        <v>300</v>
      </c>
      <c r="I364" s="201">
        <v>3</v>
      </c>
      <c r="J364" s="31" t="s">
        <v>227</v>
      </c>
      <c r="K364" s="201">
        <v>3</v>
      </c>
      <c r="L364" s="31" t="s">
        <v>461</v>
      </c>
      <c r="M364" s="31">
        <v>201</v>
      </c>
      <c r="N364" s="31">
        <v>746</v>
      </c>
      <c r="O364" s="189" t="s">
        <v>50</v>
      </c>
      <c r="P364" s="31">
        <v>2021.3</v>
      </c>
      <c r="Q364" s="31">
        <v>2021.12</v>
      </c>
      <c r="R364" s="31" t="s">
        <v>827</v>
      </c>
      <c r="S364" s="31" t="s">
        <v>827</v>
      </c>
    </row>
    <row r="365" s="86" customFormat="1" ht="56.25" spans="1:19">
      <c r="A365" s="203">
        <v>306</v>
      </c>
      <c r="B365" s="25" t="s">
        <v>828</v>
      </c>
      <c r="C365" s="31" t="s">
        <v>213</v>
      </c>
      <c r="D365" s="31" t="s">
        <v>223</v>
      </c>
      <c r="E365" s="25" t="s">
        <v>829</v>
      </c>
      <c r="F365" s="31" t="s">
        <v>458</v>
      </c>
      <c r="G365" s="31" t="s">
        <v>830</v>
      </c>
      <c r="H365" s="31" t="s">
        <v>300</v>
      </c>
      <c r="I365" s="201">
        <v>3.66</v>
      </c>
      <c r="J365" s="31" t="s">
        <v>227</v>
      </c>
      <c r="K365" s="201">
        <v>3.66</v>
      </c>
      <c r="L365" s="31" t="s">
        <v>831</v>
      </c>
      <c r="M365" s="31">
        <v>119</v>
      </c>
      <c r="N365" s="31">
        <v>408</v>
      </c>
      <c r="O365" s="189" t="s">
        <v>50</v>
      </c>
      <c r="P365" s="31">
        <v>2021.3</v>
      </c>
      <c r="Q365" s="31">
        <v>2021.12</v>
      </c>
      <c r="R365" s="31" t="s">
        <v>827</v>
      </c>
      <c r="S365" s="31" t="s">
        <v>827</v>
      </c>
    </row>
    <row r="366" s="86" customFormat="1" ht="22.5" spans="1:19">
      <c r="A366" s="203">
        <v>307</v>
      </c>
      <c r="B366" s="25" t="s">
        <v>832</v>
      </c>
      <c r="C366" s="31" t="s">
        <v>213</v>
      </c>
      <c r="D366" s="31" t="s">
        <v>223</v>
      </c>
      <c r="E366" s="25" t="s">
        <v>833</v>
      </c>
      <c r="F366" s="31" t="s">
        <v>288</v>
      </c>
      <c r="G366" s="31" t="s">
        <v>443</v>
      </c>
      <c r="H366" s="31" t="s">
        <v>300</v>
      </c>
      <c r="I366" s="201">
        <v>1.05</v>
      </c>
      <c r="J366" s="31" t="s">
        <v>227</v>
      </c>
      <c r="K366" s="201">
        <v>1.05</v>
      </c>
      <c r="L366" s="31" t="s">
        <v>374</v>
      </c>
      <c r="M366" s="31">
        <v>139</v>
      </c>
      <c r="N366" s="31">
        <v>455</v>
      </c>
      <c r="O366" s="189" t="s">
        <v>50</v>
      </c>
      <c r="P366" s="31">
        <v>2021.3</v>
      </c>
      <c r="Q366" s="31">
        <v>2021.12</v>
      </c>
      <c r="R366" s="31" t="s">
        <v>322</v>
      </c>
      <c r="S366" s="31" t="s">
        <v>322</v>
      </c>
    </row>
    <row r="367" s="86" customFormat="1" ht="33.75" spans="1:19">
      <c r="A367" s="203">
        <v>308</v>
      </c>
      <c r="B367" s="25" t="s">
        <v>832</v>
      </c>
      <c r="C367" s="31" t="s">
        <v>213</v>
      </c>
      <c r="D367" s="31" t="s">
        <v>223</v>
      </c>
      <c r="E367" s="25" t="s">
        <v>834</v>
      </c>
      <c r="F367" s="31" t="s">
        <v>288</v>
      </c>
      <c r="G367" s="31" t="s">
        <v>443</v>
      </c>
      <c r="H367" s="31" t="s">
        <v>300</v>
      </c>
      <c r="I367" s="201">
        <v>0.9</v>
      </c>
      <c r="J367" s="31" t="s">
        <v>227</v>
      </c>
      <c r="K367" s="201">
        <v>0.9</v>
      </c>
      <c r="L367" s="31" t="s">
        <v>374</v>
      </c>
      <c r="M367" s="31">
        <v>139</v>
      </c>
      <c r="N367" s="31">
        <v>455</v>
      </c>
      <c r="O367" s="189" t="s">
        <v>50</v>
      </c>
      <c r="P367" s="31">
        <v>2021.3</v>
      </c>
      <c r="Q367" s="31">
        <v>2021.12</v>
      </c>
      <c r="R367" s="31" t="s">
        <v>322</v>
      </c>
      <c r="S367" s="31" t="s">
        <v>322</v>
      </c>
    </row>
    <row r="368" ht="33" customHeight="1" spans="1:19">
      <c r="A368" s="195"/>
      <c r="B368" s="242" t="s">
        <v>835</v>
      </c>
      <c r="C368" s="195"/>
      <c r="D368" s="195"/>
      <c r="E368" s="243"/>
      <c r="F368" s="195"/>
      <c r="G368" s="195"/>
      <c r="H368" s="195"/>
      <c r="I368" s="256">
        <v>6493.8</v>
      </c>
      <c r="J368" s="195"/>
      <c r="K368" s="256">
        <v>6493.8</v>
      </c>
      <c r="L368" s="195"/>
      <c r="M368" s="195"/>
      <c r="N368" s="195"/>
      <c r="O368" s="192"/>
      <c r="P368" s="195"/>
      <c r="Q368" s="195"/>
      <c r="R368" s="195"/>
      <c r="S368" s="195"/>
    </row>
    <row r="369" s="94" customFormat="1" spans="1:19">
      <c r="A369" s="203">
        <v>309</v>
      </c>
      <c r="B369" s="203" t="s">
        <v>836</v>
      </c>
      <c r="C369" s="203" t="s">
        <v>213</v>
      </c>
      <c r="D369" s="244" t="s">
        <v>29</v>
      </c>
      <c r="E369" s="203" t="s">
        <v>837</v>
      </c>
      <c r="F369" s="245" t="s">
        <v>458</v>
      </c>
      <c r="G369" s="245" t="s">
        <v>830</v>
      </c>
      <c r="H369" s="203" t="s">
        <v>300</v>
      </c>
      <c r="I369" s="244">
        <v>95</v>
      </c>
      <c r="J369" s="244" t="s">
        <v>227</v>
      </c>
      <c r="K369" s="244">
        <v>95</v>
      </c>
      <c r="L369" s="244" t="s">
        <v>838</v>
      </c>
      <c r="M369" s="203">
        <v>20</v>
      </c>
      <c r="N369" s="203">
        <v>100</v>
      </c>
      <c r="O369" s="192" t="s">
        <v>50</v>
      </c>
      <c r="P369" s="244">
        <v>2021.3</v>
      </c>
      <c r="Q369" s="244">
        <v>2021.12</v>
      </c>
      <c r="R369" s="244" t="s">
        <v>229</v>
      </c>
      <c r="S369" s="245" t="s">
        <v>230</v>
      </c>
    </row>
    <row r="370" s="94" customFormat="1" spans="1:19">
      <c r="A370" s="203">
        <v>310</v>
      </c>
      <c r="B370" s="203" t="s">
        <v>839</v>
      </c>
      <c r="C370" s="203" t="s">
        <v>213</v>
      </c>
      <c r="D370" s="244" t="s">
        <v>29</v>
      </c>
      <c r="E370" s="203" t="s">
        <v>840</v>
      </c>
      <c r="F370" s="245" t="s">
        <v>458</v>
      </c>
      <c r="G370" s="245" t="s">
        <v>830</v>
      </c>
      <c r="H370" s="203" t="s">
        <v>300</v>
      </c>
      <c r="I370" s="244">
        <v>42.5</v>
      </c>
      <c r="J370" s="244" t="s">
        <v>227</v>
      </c>
      <c r="K370" s="244">
        <v>42.5</v>
      </c>
      <c r="L370" s="244" t="s">
        <v>838</v>
      </c>
      <c r="M370" s="203">
        <v>25</v>
      </c>
      <c r="N370" s="203">
        <v>120</v>
      </c>
      <c r="O370" s="192" t="s">
        <v>50</v>
      </c>
      <c r="P370" s="244">
        <v>2021.3</v>
      </c>
      <c r="Q370" s="244">
        <v>2021.12</v>
      </c>
      <c r="R370" s="244" t="s">
        <v>229</v>
      </c>
      <c r="S370" s="245" t="s">
        <v>230</v>
      </c>
    </row>
    <row r="371" s="94" customFormat="1" ht="22.5" spans="1:19">
      <c r="A371" s="203">
        <v>311</v>
      </c>
      <c r="B371" s="203" t="s">
        <v>841</v>
      </c>
      <c r="C371" s="203" t="s">
        <v>213</v>
      </c>
      <c r="D371" s="244" t="s">
        <v>29</v>
      </c>
      <c r="E371" s="203" t="s">
        <v>842</v>
      </c>
      <c r="F371" s="245" t="s">
        <v>458</v>
      </c>
      <c r="G371" s="245" t="s">
        <v>830</v>
      </c>
      <c r="H371" s="203" t="s">
        <v>300</v>
      </c>
      <c r="I371" s="244">
        <v>15</v>
      </c>
      <c r="J371" s="244" t="s">
        <v>227</v>
      </c>
      <c r="K371" s="244">
        <v>15</v>
      </c>
      <c r="L371" s="244" t="s">
        <v>838</v>
      </c>
      <c r="M371" s="203">
        <v>50</v>
      </c>
      <c r="N371" s="203">
        <v>200</v>
      </c>
      <c r="O371" s="192" t="s">
        <v>50</v>
      </c>
      <c r="P371" s="244">
        <v>2021.3</v>
      </c>
      <c r="Q371" s="244">
        <v>2021.12</v>
      </c>
      <c r="R371" s="244" t="s">
        <v>229</v>
      </c>
      <c r="S371" s="245" t="s">
        <v>230</v>
      </c>
    </row>
    <row r="372" s="94" customFormat="1" spans="1:19">
      <c r="A372" s="203">
        <v>312</v>
      </c>
      <c r="B372" s="203" t="s">
        <v>843</v>
      </c>
      <c r="C372" s="203" t="s">
        <v>213</v>
      </c>
      <c r="D372" s="244" t="s">
        <v>29</v>
      </c>
      <c r="E372" s="203" t="s">
        <v>844</v>
      </c>
      <c r="F372" s="245" t="s">
        <v>458</v>
      </c>
      <c r="G372" s="245" t="s">
        <v>830</v>
      </c>
      <c r="H372" s="203" t="s">
        <v>300</v>
      </c>
      <c r="I372" s="244">
        <v>190</v>
      </c>
      <c r="J372" s="244" t="s">
        <v>227</v>
      </c>
      <c r="K372" s="244">
        <v>190</v>
      </c>
      <c r="L372" s="244" t="s">
        <v>838</v>
      </c>
      <c r="M372" s="203">
        <v>60</v>
      </c>
      <c r="N372" s="203">
        <v>240</v>
      </c>
      <c r="O372" s="192" t="s">
        <v>50</v>
      </c>
      <c r="P372" s="244">
        <v>2021.3</v>
      </c>
      <c r="Q372" s="244">
        <v>2021.12</v>
      </c>
      <c r="R372" s="244" t="s">
        <v>229</v>
      </c>
      <c r="S372" s="245" t="s">
        <v>230</v>
      </c>
    </row>
    <row r="373" s="94" customFormat="1" spans="1:19">
      <c r="A373" s="203">
        <v>313</v>
      </c>
      <c r="B373" s="245" t="s">
        <v>845</v>
      </c>
      <c r="C373" s="203" t="s">
        <v>213</v>
      </c>
      <c r="D373" s="244" t="s">
        <v>29</v>
      </c>
      <c r="E373" s="245" t="s">
        <v>846</v>
      </c>
      <c r="F373" s="245" t="s">
        <v>458</v>
      </c>
      <c r="G373" s="245" t="s">
        <v>830</v>
      </c>
      <c r="H373" s="203" t="s">
        <v>300</v>
      </c>
      <c r="I373" s="244">
        <v>15.5</v>
      </c>
      <c r="J373" s="244" t="s">
        <v>227</v>
      </c>
      <c r="K373" s="244">
        <v>15.5</v>
      </c>
      <c r="L373" s="244" t="s">
        <v>838</v>
      </c>
      <c r="M373" s="245">
        <v>20</v>
      </c>
      <c r="N373" s="245">
        <v>100</v>
      </c>
      <c r="O373" s="192" t="s">
        <v>50</v>
      </c>
      <c r="P373" s="244">
        <v>2021.3</v>
      </c>
      <c r="Q373" s="244">
        <v>2021.12</v>
      </c>
      <c r="R373" s="244" t="s">
        <v>229</v>
      </c>
      <c r="S373" s="245" t="s">
        <v>230</v>
      </c>
    </row>
    <row r="374" s="94" customFormat="1" spans="1:19">
      <c r="A374" s="203">
        <v>314</v>
      </c>
      <c r="B374" s="245" t="s">
        <v>847</v>
      </c>
      <c r="C374" s="203" t="s">
        <v>213</v>
      </c>
      <c r="D374" s="244" t="s">
        <v>29</v>
      </c>
      <c r="E374" s="245" t="s">
        <v>848</v>
      </c>
      <c r="F374" s="245" t="s">
        <v>283</v>
      </c>
      <c r="G374" s="245" t="s">
        <v>849</v>
      </c>
      <c r="H374" s="203" t="s">
        <v>300</v>
      </c>
      <c r="I374" s="244">
        <v>52.5</v>
      </c>
      <c r="J374" s="244" t="s">
        <v>227</v>
      </c>
      <c r="K374" s="244">
        <v>52.5</v>
      </c>
      <c r="L374" s="244" t="s">
        <v>838</v>
      </c>
      <c r="M374" s="245">
        <v>49</v>
      </c>
      <c r="N374" s="245">
        <v>208</v>
      </c>
      <c r="O374" s="192" t="s">
        <v>50</v>
      </c>
      <c r="P374" s="244">
        <v>2021.3</v>
      </c>
      <c r="Q374" s="244">
        <v>2021.12</v>
      </c>
      <c r="R374" s="244" t="s">
        <v>229</v>
      </c>
      <c r="S374" s="245" t="s">
        <v>230</v>
      </c>
    </row>
    <row r="375" s="94" customFormat="1" spans="1:19">
      <c r="A375" s="203">
        <v>315</v>
      </c>
      <c r="B375" s="245" t="s">
        <v>850</v>
      </c>
      <c r="C375" s="203" t="s">
        <v>213</v>
      </c>
      <c r="D375" s="244" t="s">
        <v>29</v>
      </c>
      <c r="E375" s="245" t="s">
        <v>851</v>
      </c>
      <c r="F375" s="245" t="s">
        <v>283</v>
      </c>
      <c r="G375" s="245" t="s">
        <v>852</v>
      </c>
      <c r="H375" s="203" t="s">
        <v>300</v>
      </c>
      <c r="I375" s="244">
        <v>17.1</v>
      </c>
      <c r="J375" s="244" t="s">
        <v>227</v>
      </c>
      <c r="K375" s="244">
        <v>17.1</v>
      </c>
      <c r="L375" s="244" t="s">
        <v>838</v>
      </c>
      <c r="M375" s="245">
        <v>13</v>
      </c>
      <c r="N375" s="245">
        <v>83</v>
      </c>
      <c r="O375" s="192" t="s">
        <v>50</v>
      </c>
      <c r="P375" s="244">
        <v>2021.3</v>
      </c>
      <c r="Q375" s="244">
        <v>2021.12</v>
      </c>
      <c r="R375" s="244" t="s">
        <v>229</v>
      </c>
      <c r="S375" s="245" t="s">
        <v>230</v>
      </c>
    </row>
    <row r="376" s="94" customFormat="1" spans="1:19">
      <c r="A376" s="203">
        <v>316</v>
      </c>
      <c r="B376" s="245" t="s">
        <v>853</v>
      </c>
      <c r="C376" s="203" t="s">
        <v>213</v>
      </c>
      <c r="D376" s="244" t="s">
        <v>29</v>
      </c>
      <c r="E376" s="245" t="s">
        <v>854</v>
      </c>
      <c r="F376" s="245" t="s">
        <v>283</v>
      </c>
      <c r="G376" s="245" t="s">
        <v>852</v>
      </c>
      <c r="H376" s="203" t="s">
        <v>300</v>
      </c>
      <c r="I376" s="244">
        <v>14.3</v>
      </c>
      <c r="J376" s="244" t="s">
        <v>227</v>
      </c>
      <c r="K376" s="244">
        <v>14.3</v>
      </c>
      <c r="L376" s="244" t="s">
        <v>838</v>
      </c>
      <c r="M376" s="245">
        <v>16</v>
      </c>
      <c r="N376" s="245">
        <v>102</v>
      </c>
      <c r="O376" s="192" t="s">
        <v>50</v>
      </c>
      <c r="P376" s="244">
        <v>2021.3</v>
      </c>
      <c r="Q376" s="244">
        <v>2021.12</v>
      </c>
      <c r="R376" s="244" t="s">
        <v>229</v>
      </c>
      <c r="S376" s="245" t="s">
        <v>230</v>
      </c>
    </row>
    <row r="377" s="94" customFormat="1" spans="1:19">
      <c r="A377" s="203">
        <v>317</v>
      </c>
      <c r="B377" s="245" t="s">
        <v>855</v>
      </c>
      <c r="C377" s="203" t="s">
        <v>213</v>
      </c>
      <c r="D377" s="244" t="s">
        <v>29</v>
      </c>
      <c r="E377" s="245" t="s">
        <v>856</v>
      </c>
      <c r="F377" s="245" t="s">
        <v>283</v>
      </c>
      <c r="G377" s="245" t="s">
        <v>333</v>
      </c>
      <c r="H377" s="203" t="s">
        <v>300</v>
      </c>
      <c r="I377" s="244">
        <v>200</v>
      </c>
      <c r="J377" s="244" t="s">
        <v>227</v>
      </c>
      <c r="K377" s="244">
        <v>200</v>
      </c>
      <c r="L377" s="244" t="s">
        <v>838</v>
      </c>
      <c r="M377" s="245">
        <v>34</v>
      </c>
      <c r="N377" s="245">
        <v>238</v>
      </c>
      <c r="O377" s="192" t="s">
        <v>50</v>
      </c>
      <c r="P377" s="244">
        <v>2021.3</v>
      </c>
      <c r="Q377" s="244">
        <v>2021.12</v>
      </c>
      <c r="R377" s="244" t="s">
        <v>229</v>
      </c>
      <c r="S377" s="245" t="s">
        <v>230</v>
      </c>
    </row>
    <row r="378" s="94" customFormat="1" spans="1:19">
      <c r="A378" s="203">
        <v>318</v>
      </c>
      <c r="B378" s="245" t="s">
        <v>857</v>
      </c>
      <c r="C378" s="203" t="s">
        <v>213</v>
      </c>
      <c r="D378" s="244" t="s">
        <v>29</v>
      </c>
      <c r="E378" s="245" t="s">
        <v>858</v>
      </c>
      <c r="F378" s="245" t="s">
        <v>283</v>
      </c>
      <c r="G378" s="245" t="s">
        <v>333</v>
      </c>
      <c r="H378" s="203" t="s">
        <v>300</v>
      </c>
      <c r="I378" s="244">
        <v>125</v>
      </c>
      <c r="J378" s="244" t="s">
        <v>227</v>
      </c>
      <c r="K378" s="244">
        <v>125</v>
      </c>
      <c r="L378" s="244" t="s">
        <v>838</v>
      </c>
      <c r="M378" s="245">
        <v>45</v>
      </c>
      <c r="N378" s="245">
        <v>286</v>
      </c>
      <c r="O378" s="192" t="s">
        <v>50</v>
      </c>
      <c r="P378" s="244">
        <v>2021.3</v>
      </c>
      <c r="Q378" s="244">
        <v>2021.12</v>
      </c>
      <c r="R378" s="244" t="s">
        <v>229</v>
      </c>
      <c r="S378" s="245" t="s">
        <v>230</v>
      </c>
    </row>
    <row r="379" s="94" customFormat="1" spans="1:19">
      <c r="A379" s="203">
        <v>319</v>
      </c>
      <c r="B379" s="245" t="s">
        <v>859</v>
      </c>
      <c r="C379" s="203" t="s">
        <v>213</v>
      </c>
      <c r="D379" s="244" t="s">
        <v>29</v>
      </c>
      <c r="E379" s="245" t="s">
        <v>858</v>
      </c>
      <c r="F379" s="245" t="s">
        <v>283</v>
      </c>
      <c r="G379" s="245" t="s">
        <v>333</v>
      </c>
      <c r="H379" s="203" t="s">
        <v>300</v>
      </c>
      <c r="I379" s="244">
        <v>125</v>
      </c>
      <c r="J379" s="244" t="s">
        <v>227</v>
      </c>
      <c r="K379" s="244">
        <v>125</v>
      </c>
      <c r="L379" s="244" t="s">
        <v>838</v>
      </c>
      <c r="M379" s="245">
        <v>27</v>
      </c>
      <c r="N379" s="245">
        <v>135</v>
      </c>
      <c r="O379" s="192" t="s">
        <v>50</v>
      </c>
      <c r="P379" s="244">
        <v>2021.3</v>
      </c>
      <c r="Q379" s="244">
        <v>2021.12</v>
      </c>
      <c r="R379" s="244" t="s">
        <v>229</v>
      </c>
      <c r="S379" s="245" t="s">
        <v>230</v>
      </c>
    </row>
    <row r="380" s="94" customFormat="1" spans="1:19">
      <c r="A380" s="203">
        <v>320</v>
      </c>
      <c r="B380" s="245" t="s">
        <v>860</v>
      </c>
      <c r="C380" s="203" t="s">
        <v>213</v>
      </c>
      <c r="D380" s="244" t="s">
        <v>29</v>
      </c>
      <c r="E380" s="245" t="s">
        <v>861</v>
      </c>
      <c r="F380" s="245" t="s">
        <v>144</v>
      </c>
      <c r="G380" s="245" t="s">
        <v>862</v>
      </c>
      <c r="H380" s="203" t="s">
        <v>300</v>
      </c>
      <c r="I380" s="244">
        <v>20</v>
      </c>
      <c r="J380" s="244" t="s">
        <v>227</v>
      </c>
      <c r="K380" s="244">
        <v>20</v>
      </c>
      <c r="L380" s="244" t="s">
        <v>838</v>
      </c>
      <c r="M380" s="245">
        <v>30</v>
      </c>
      <c r="N380" s="245">
        <v>126</v>
      </c>
      <c r="O380" s="192" t="s">
        <v>50</v>
      </c>
      <c r="P380" s="244">
        <v>2021.3</v>
      </c>
      <c r="Q380" s="244">
        <v>2021.12</v>
      </c>
      <c r="R380" s="244" t="s">
        <v>229</v>
      </c>
      <c r="S380" s="245" t="s">
        <v>230</v>
      </c>
    </row>
    <row r="381" s="94" customFormat="1" spans="1:19">
      <c r="A381" s="203">
        <v>321</v>
      </c>
      <c r="B381" s="245" t="s">
        <v>863</v>
      </c>
      <c r="C381" s="203" t="s">
        <v>213</v>
      </c>
      <c r="D381" s="244" t="s">
        <v>29</v>
      </c>
      <c r="E381" s="245" t="s">
        <v>864</v>
      </c>
      <c r="F381" s="245" t="s">
        <v>144</v>
      </c>
      <c r="G381" s="245" t="s">
        <v>865</v>
      </c>
      <c r="H381" s="203" t="s">
        <v>300</v>
      </c>
      <c r="I381" s="244">
        <v>23</v>
      </c>
      <c r="J381" s="244" t="s">
        <v>227</v>
      </c>
      <c r="K381" s="244">
        <v>23</v>
      </c>
      <c r="L381" s="244" t="s">
        <v>838</v>
      </c>
      <c r="M381" s="245">
        <v>15</v>
      </c>
      <c r="N381" s="245">
        <v>66</v>
      </c>
      <c r="O381" s="192" t="s">
        <v>50</v>
      </c>
      <c r="P381" s="244">
        <v>2021.3</v>
      </c>
      <c r="Q381" s="244">
        <v>2021.12</v>
      </c>
      <c r="R381" s="244" t="s">
        <v>229</v>
      </c>
      <c r="S381" s="245" t="s">
        <v>230</v>
      </c>
    </row>
    <row r="382" s="94" customFormat="1" spans="1:19">
      <c r="A382" s="203">
        <v>322</v>
      </c>
      <c r="B382" s="245" t="s">
        <v>866</v>
      </c>
      <c r="C382" s="203" t="s">
        <v>213</v>
      </c>
      <c r="D382" s="244" t="s">
        <v>29</v>
      </c>
      <c r="E382" s="245" t="s">
        <v>867</v>
      </c>
      <c r="F382" s="245" t="s">
        <v>144</v>
      </c>
      <c r="G382" s="245" t="s">
        <v>865</v>
      </c>
      <c r="H382" s="203" t="s">
        <v>300</v>
      </c>
      <c r="I382" s="244">
        <v>90</v>
      </c>
      <c r="J382" s="244" t="s">
        <v>227</v>
      </c>
      <c r="K382" s="244">
        <v>90</v>
      </c>
      <c r="L382" s="244" t="s">
        <v>838</v>
      </c>
      <c r="M382" s="245">
        <v>33</v>
      </c>
      <c r="N382" s="245">
        <v>171</v>
      </c>
      <c r="O382" s="192" t="s">
        <v>50</v>
      </c>
      <c r="P382" s="244">
        <v>2021.3</v>
      </c>
      <c r="Q382" s="244">
        <v>2021.12</v>
      </c>
      <c r="R382" s="244" t="s">
        <v>229</v>
      </c>
      <c r="S382" s="245" t="s">
        <v>230</v>
      </c>
    </row>
    <row r="383" s="94" customFormat="1" ht="22.5" spans="1:19">
      <c r="A383" s="203">
        <v>323</v>
      </c>
      <c r="B383" s="203" t="s">
        <v>868</v>
      </c>
      <c r="C383" s="203" t="s">
        <v>213</v>
      </c>
      <c r="D383" s="244" t="s">
        <v>29</v>
      </c>
      <c r="E383" s="245" t="s">
        <v>869</v>
      </c>
      <c r="F383" s="245" t="s">
        <v>144</v>
      </c>
      <c r="G383" s="245" t="s">
        <v>870</v>
      </c>
      <c r="H383" s="203" t="s">
        <v>300</v>
      </c>
      <c r="I383" s="244">
        <v>40</v>
      </c>
      <c r="J383" s="244" t="s">
        <v>227</v>
      </c>
      <c r="K383" s="244">
        <v>40</v>
      </c>
      <c r="L383" s="244" t="s">
        <v>838</v>
      </c>
      <c r="M383" s="245">
        <v>86</v>
      </c>
      <c r="N383" s="245">
        <v>285</v>
      </c>
      <c r="O383" s="192" t="s">
        <v>50</v>
      </c>
      <c r="P383" s="244">
        <v>2021.3</v>
      </c>
      <c r="Q383" s="244">
        <v>2021.12</v>
      </c>
      <c r="R383" s="244" t="s">
        <v>229</v>
      </c>
      <c r="S383" s="245" t="s">
        <v>230</v>
      </c>
    </row>
    <row r="384" s="94" customFormat="1" spans="1:19">
      <c r="A384" s="203">
        <v>324</v>
      </c>
      <c r="B384" s="245" t="s">
        <v>871</v>
      </c>
      <c r="C384" s="203" t="s">
        <v>213</v>
      </c>
      <c r="D384" s="244" t="s">
        <v>29</v>
      </c>
      <c r="E384" s="245" t="s">
        <v>842</v>
      </c>
      <c r="F384" s="245" t="s">
        <v>144</v>
      </c>
      <c r="G384" s="245" t="s">
        <v>870</v>
      </c>
      <c r="H384" s="203" t="s">
        <v>300</v>
      </c>
      <c r="I384" s="244">
        <v>15</v>
      </c>
      <c r="J384" s="244" t="s">
        <v>227</v>
      </c>
      <c r="K384" s="244">
        <v>15</v>
      </c>
      <c r="L384" s="244" t="s">
        <v>838</v>
      </c>
      <c r="M384" s="245">
        <v>45</v>
      </c>
      <c r="N384" s="245">
        <v>216</v>
      </c>
      <c r="O384" s="192" t="s">
        <v>50</v>
      </c>
      <c r="P384" s="244">
        <v>2021.3</v>
      </c>
      <c r="Q384" s="244">
        <v>2021.12</v>
      </c>
      <c r="R384" s="244" t="s">
        <v>229</v>
      </c>
      <c r="S384" s="245" t="s">
        <v>230</v>
      </c>
    </row>
    <row r="385" s="94" customFormat="1" spans="1:19">
      <c r="A385" s="203">
        <v>325</v>
      </c>
      <c r="B385" s="245" t="s">
        <v>872</v>
      </c>
      <c r="C385" s="203" t="s">
        <v>213</v>
      </c>
      <c r="D385" s="244" t="s">
        <v>29</v>
      </c>
      <c r="E385" s="245" t="s">
        <v>873</v>
      </c>
      <c r="F385" s="245" t="s">
        <v>144</v>
      </c>
      <c r="G385" s="245" t="s">
        <v>874</v>
      </c>
      <c r="H385" s="203" t="s">
        <v>300</v>
      </c>
      <c r="I385" s="244">
        <v>29</v>
      </c>
      <c r="J385" s="244" t="s">
        <v>227</v>
      </c>
      <c r="K385" s="244">
        <v>29</v>
      </c>
      <c r="L385" s="244" t="s">
        <v>838</v>
      </c>
      <c r="M385" s="245">
        <v>30</v>
      </c>
      <c r="N385" s="245">
        <v>120</v>
      </c>
      <c r="O385" s="192" t="s">
        <v>50</v>
      </c>
      <c r="P385" s="244">
        <v>2021.3</v>
      </c>
      <c r="Q385" s="244">
        <v>2021.12</v>
      </c>
      <c r="R385" s="244" t="s">
        <v>229</v>
      </c>
      <c r="S385" s="245" t="s">
        <v>230</v>
      </c>
    </row>
    <row r="386" s="94" customFormat="1" spans="1:19">
      <c r="A386" s="203">
        <v>326</v>
      </c>
      <c r="B386" s="245" t="s">
        <v>875</v>
      </c>
      <c r="C386" s="203" t="s">
        <v>213</v>
      </c>
      <c r="D386" s="244" t="s">
        <v>29</v>
      </c>
      <c r="E386" s="245" t="s">
        <v>876</v>
      </c>
      <c r="F386" s="245" t="s">
        <v>144</v>
      </c>
      <c r="G386" s="245" t="s">
        <v>877</v>
      </c>
      <c r="H386" s="203" t="s">
        <v>300</v>
      </c>
      <c r="I386" s="244">
        <v>100</v>
      </c>
      <c r="J386" s="244" t="s">
        <v>227</v>
      </c>
      <c r="K386" s="244">
        <v>100</v>
      </c>
      <c r="L386" s="244" t="s">
        <v>838</v>
      </c>
      <c r="M386" s="245">
        <v>30</v>
      </c>
      <c r="N386" s="245">
        <v>120</v>
      </c>
      <c r="O386" s="192" t="s">
        <v>50</v>
      </c>
      <c r="P386" s="244">
        <v>2021.3</v>
      </c>
      <c r="Q386" s="244">
        <v>2021.12</v>
      </c>
      <c r="R386" s="244" t="s">
        <v>229</v>
      </c>
      <c r="S386" s="245" t="s">
        <v>230</v>
      </c>
    </row>
    <row r="387" s="94" customFormat="1" spans="1:19">
      <c r="A387" s="203">
        <v>327</v>
      </c>
      <c r="B387" s="245" t="s">
        <v>878</v>
      </c>
      <c r="C387" s="203" t="s">
        <v>213</v>
      </c>
      <c r="D387" s="244" t="s">
        <v>29</v>
      </c>
      <c r="E387" s="245" t="s">
        <v>879</v>
      </c>
      <c r="F387" s="245" t="s">
        <v>157</v>
      </c>
      <c r="G387" s="245" t="s">
        <v>880</v>
      </c>
      <c r="H387" s="203" t="s">
        <v>300</v>
      </c>
      <c r="I387" s="244">
        <v>60</v>
      </c>
      <c r="J387" s="244" t="s">
        <v>227</v>
      </c>
      <c r="K387" s="244">
        <v>60</v>
      </c>
      <c r="L387" s="244" t="s">
        <v>838</v>
      </c>
      <c r="M387" s="245">
        <v>86</v>
      </c>
      <c r="N387" s="245">
        <v>316</v>
      </c>
      <c r="O387" s="192" t="s">
        <v>50</v>
      </c>
      <c r="P387" s="244">
        <v>2021.3</v>
      </c>
      <c r="Q387" s="244">
        <v>2021.12</v>
      </c>
      <c r="R387" s="244" t="s">
        <v>229</v>
      </c>
      <c r="S387" s="245" t="s">
        <v>230</v>
      </c>
    </row>
    <row r="388" s="94" customFormat="1" spans="1:19">
      <c r="A388" s="203">
        <v>328</v>
      </c>
      <c r="B388" s="245" t="s">
        <v>881</v>
      </c>
      <c r="C388" s="203" t="s">
        <v>213</v>
      </c>
      <c r="D388" s="244" t="s">
        <v>29</v>
      </c>
      <c r="E388" s="245" t="s">
        <v>882</v>
      </c>
      <c r="F388" s="245" t="s">
        <v>157</v>
      </c>
      <c r="G388" s="245" t="s">
        <v>880</v>
      </c>
      <c r="H388" s="203" t="s">
        <v>300</v>
      </c>
      <c r="I388" s="244">
        <v>17.5</v>
      </c>
      <c r="J388" s="244" t="s">
        <v>227</v>
      </c>
      <c r="K388" s="244">
        <v>17.5</v>
      </c>
      <c r="L388" s="244" t="s">
        <v>838</v>
      </c>
      <c r="M388" s="245">
        <v>62</v>
      </c>
      <c r="N388" s="245">
        <v>280</v>
      </c>
      <c r="O388" s="192" t="s">
        <v>50</v>
      </c>
      <c r="P388" s="244">
        <v>2021.3</v>
      </c>
      <c r="Q388" s="244">
        <v>2021.12</v>
      </c>
      <c r="R388" s="244" t="s">
        <v>229</v>
      </c>
      <c r="S388" s="245" t="s">
        <v>230</v>
      </c>
    </row>
    <row r="389" s="94" customFormat="1" spans="1:19">
      <c r="A389" s="203">
        <v>329</v>
      </c>
      <c r="B389" s="245" t="s">
        <v>883</v>
      </c>
      <c r="C389" s="203" t="s">
        <v>213</v>
      </c>
      <c r="D389" s="244" t="s">
        <v>29</v>
      </c>
      <c r="E389" s="245" t="s">
        <v>884</v>
      </c>
      <c r="F389" s="245" t="s">
        <v>157</v>
      </c>
      <c r="G389" s="245" t="s">
        <v>885</v>
      </c>
      <c r="H389" s="203" t="s">
        <v>300</v>
      </c>
      <c r="I389" s="244">
        <v>172</v>
      </c>
      <c r="J389" s="244" t="s">
        <v>227</v>
      </c>
      <c r="K389" s="244">
        <v>172</v>
      </c>
      <c r="L389" s="244" t="s">
        <v>838</v>
      </c>
      <c r="M389" s="245">
        <v>41</v>
      </c>
      <c r="N389" s="245">
        <v>157</v>
      </c>
      <c r="O389" s="192" t="s">
        <v>50</v>
      </c>
      <c r="P389" s="244">
        <v>2021.3</v>
      </c>
      <c r="Q389" s="244">
        <v>2021.12</v>
      </c>
      <c r="R389" s="244" t="s">
        <v>229</v>
      </c>
      <c r="S389" s="245" t="s">
        <v>230</v>
      </c>
    </row>
    <row r="390" s="94" customFormat="1" spans="1:19">
      <c r="A390" s="203">
        <v>330</v>
      </c>
      <c r="B390" s="245" t="s">
        <v>886</v>
      </c>
      <c r="C390" s="203" t="s">
        <v>213</v>
      </c>
      <c r="D390" s="244" t="s">
        <v>29</v>
      </c>
      <c r="E390" s="245" t="s">
        <v>887</v>
      </c>
      <c r="F390" s="245" t="s">
        <v>157</v>
      </c>
      <c r="G390" s="245" t="s">
        <v>885</v>
      </c>
      <c r="H390" s="203" t="s">
        <v>300</v>
      </c>
      <c r="I390" s="244">
        <v>123.5</v>
      </c>
      <c r="J390" s="244" t="s">
        <v>227</v>
      </c>
      <c r="K390" s="244">
        <v>123.5</v>
      </c>
      <c r="L390" s="244" t="s">
        <v>838</v>
      </c>
      <c r="M390" s="245">
        <v>32</v>
      </c>
      <c r="N390" s="245">
        <v>108</v>
      </c>
      <c r="O390" s="192" t="s">
        <v>50</v>
      </c>
      <c r="P390" s="244">
        <v>2021.3</v>
      </c>
      <c r="Q390" s="244">
        <v>2021.12</v>
      </c>
      <c r="R390" s="244" t="s">
        <v>229</v>
      </c>
      <c r="S390" s="245" t="s">
        <v>230</v>
      </c>
    </row>
    <row r="391" s="94" customFormat="1" spans="1:19">
      <c r="A391" s="203">
        <v>331</v>
      </c>
      <c r="B391" s="203" t="s">
        <v>888</v>
      </c>
      <c r="C391" s="203" t="s">
        <v>213</v>
      </c>
      <c r="D391" s="244" t="s">
        <v>29</v>
      </c>
      <c r="E391" s="203" t="s">
        <v>889</v>
      </c>
      <c r="F391" s="245" t="s">
        <v>412</v>
      </c>
      <c r="G391" s="245" t="s">
        <v>890</v>
      </c>
      <c r="H391" s="203" t="s">
        <v>300</v>
      </c>
      <c r="I391" s="244">
        <v>31.5</v>
      </c>
      <c r="J391" s="244" t="s">
        <v>227</v>
      </c>
      <c r="K391" s="244">
        <v>31.5</v>
      </c>
      <c r="L391" s="244" t="s">
        <v>838</v>
      </c>
      <c r="M391" s="203">
        <v>30</v>
      </c>
      <c r="N391" s="203">
        <v>135</v>
      </c>
      <c r="O391" s="192" t="s">
        <v>50</v>
      </c>
      <c r="P391" s="244">
        <v>2021.3</v>
      </c>
      <c r="Q391" s="244">
        <v>2021.12</v>
      </c>
      <c r="R391" s="244" t="s">
        <v>229</v>
      </c>
      <c r="S391" s="245" t="s">
        <v>230</v>
      </c>
    </row>
    <row r="392" s="94" customFormat="1" ht="22.5" spans="1:19">
      <c r="A392" s="203">
        <v>332</v>
      </c>
      <c r="B392" s="203" t="s">
        <v>891</v>
      </c>
      <c r="C392" s="203" t="s">
        <v>213</v>
      </c>
      <c r="D392" s="244" t="s">
        <v>29</v>
      </c>
      <c r="E392" s="203" t="s">
        <v>892</v>
      </c>
      <c r="F392" s="245" t="s">
        <v>412</v>
      </c>
      <c r="G392" s="245" t="s">
        <v>893</v>
      </c>
      <c r="H392" s="203" t="s">
        <v>300</v>
      </c>
      <c r="I392" s="244">
        <v>57</v>
      </c>
      <c r="J392" s="244" t="s">
        <v>227</v>
      </c>
      <c r="K392" s="244">
        <v>57</v>
      </c>
      <c r="L392" s="244" t="s">
        <v>838</v>
      </c>
      <c r="M392" s="203">
        <v>40</v>
      </c>
      <c r="N392" s="203">
        <v>180</v>
      </c>
      <c r="O392" s="192" t="s">
        <v>50</v>
      </c>
      <c r="P392" s="244">
        <v>2021.3</v>
      </c>
      <c r="Q392" s="244">
        <v>2021.12</v>
      </c>
      <c r="R392" s="244" t="s">
        <v>229</v>
      </c>
      <c r="S392" s="245" t="s">
        <v>230</v>
      </c>
    </row>
    <row r="393" s="94" customFormat="1" ht="22.5" spans="1:19">
      <c r="A393" s="203">
        <v>333</v>
      </c>
      <c r="B393" s="203" t="s">
        <v>894</v>
      </c>
      <c r="C393" s="203" t="s">
        <v>213</v>
      </c>
      <c r="D393" s="244" t="s">
        <v>29</v>
      </c>
      <c r="E393" s="203" t="s">
        <v>383</v>
      </c>
      <c r="F393" s="245" t="s">
        <v>412</v>
      </c>
      <c r="G393" s="245" t="s">
        <v>895</v>
      </c>
      <c r="H393" s="203" t="s">
        <v>300</v>
      </c>
      <c r="I393" s="244">
        <v>115</v>
      </c>
      <c r="J393" s="244" t="s">
        <v>227</v>
      </c>
      <c r="K393" s="244">
        <v>115</v>
      </c>
      <c r="L393" s="244" t="s">
        <v>838</v>
      </c>
      <c r="M393" s="203">
        <v>43</v>
      </c>
      <c r="N393" s="203">
        <v>210</v>
      </c>
      <c r="O393" s="192" t="s">
        <v>50</v>
      </c>
      <c r="P393" s="244">
        <v>2021.3</v>
      </c>
      <c r="Q393" s="244">
        <v>2021.12</v>
      </c>
      <c r="R393" s="244" t="s">
        <v>229</v>
      </c>
      <c r="S393" s="245" t="s">
        <v>230</v>
      </c>
    </row>
    <row r="394" s="94" customFormat="1" ht="22.5" spans="1:19">
      <c r="A394" s="203">
        <v>334</v>
      </c>
      <c r="B394" s="203" t="s">
        <v>896</v>
      </c>
      <c r="C394" s="203" t="s">
        <v>213</v>
      </c>
      <c r="D394" s="244" t="s">
        <v>29</v>
      </c>
      <c r="E394" s="203" t="s">
        <v>897</v>
      </c>
      <c r="F394" s="245" t="s">
        <v>412</v>
      </c>
      <c r="G394" s="245" t="s">
        <v>895</v>
      </c>
      <c r="H394" s="203" t="s">
        <v>300</v>
      </c>
      <c r="I394" s="244">
        <v>13</v>
      </c>
      <c r="J394" s="244" t="s">
        <v>227</v>
      </c>
      <c r="K394" s="244">
        <v>13</v>
      </c>
      <c r="L394" s="244" t="s">
        <v>838</v>
      </c>
      <c r="M394" s="203">
        <v>25</v>
      </c>
      <c r="N394" s="203">
        <v>123</v>
      </c>
      <c r="O394" s="192" t="s">
        <v>50</v>
      </c>
      <c r="P394" s="244">
        <v>2021.3</v>
      </c>
      <c r="Q394" s="244">
        <v>2021.12</v>
      </c>
      <c r="R394" s="244" t="s">
        <v>229</v>
      </c>
      <c r="S394" s="245" t="s">
        <v>230</v>
      </c>
    </row>
    <row r="395" s="94" customFormat="1" spans="1:19">
      <c r="A395" s="203">
        <v>335</v>
      </c>
      <c r="B395" s="203" t="s">
        <v>898</v>
      </c>
      <c r="C395" s="203" t="s">
        <v>213</v>
      </c>
      <c r="D395" s="244" t="s">
        <v>29</v>
      </c>
      <c r="E395" s="203" t="s">
        <v>882</v>
      </c>
      <c r="F395" s="245" t="s">
        <v>412</v>
      </c>
      <c r="G395" s="245" t="s">
        <v>895</v>
      </c>
      <c r="H395" s="203" t="s">
        <v>300</v>
      </c>
      <c r="I395" s="244">
        <v>17.5</v>
      </c>
      <c r="J395" s="244" t="s">
        <v>227</v>
      </c>
      <c r="K395" s="244">
        <v>17.5</v>
      </c>
      <c r="L395" s="244" t="s">
        <v>838</v>
      </c>
      <c r="M395" s="203">
        <v>27</v>
      </c>
      <c r="N395" s="203">
        <v>163</v>
      </c>
      <c r="O395" s="192" t="s">
        <v>50</v>
      </c>
      <c r="P395" s="244">
        <v>2021.3</v>
      </c>
      <c r="Q395" s="244">
        <v>2021.12</v>
      </c>
      <c r="R395" s="244" t="s">
        <v>229</v>
      </c>
      <c r="S395" s="245" t="s">
        <v>230</v>
      </c>
    </row>
    <row r="396" s="94" customFormat="1" ht="22.5" spans="1:19">
      <c r="A396" s="203">
        <v>336</v>
      </c>
      <c r="B396" s="203" t="s">
        <v>899</v>
      </c>
      <c r="C396" s="203" t="s">
        <v>213</v>
      </c>
      <c r="D396" s="244" t="s">
        <v>29</v>
      </c>
      <c r="E396" s="203" t="s">
        <v>900</v>
      </c>
      <c r="F396" s="245" t="s">
        <v>412</v>
      </c>
      <c r="G396" s="245" t="s">
        <v>895</v>
      </c>
      <c r="H396" s="203" t="s">
        <v>300</v>
      </c>
      <c r="I396" s="244">
        <v>75</v>
      </c>
      <c r="J396" s="244" t="s">
        <v>227</v>
      </c>
      <c r="K396" s="244">
        <v>75</v>
      </c>
      <c r="L396" s="244" t="s">
        <v>838</v>
      </c>
      <c r="M396" s="203">
        <v>26</v>
      </c>
      <c r="N396" s="203">
        <v>110</v>
      </c>
      <c r="O396" s="192" t="s">
        <v>50</v>
      </c>
      <c r="P396" s="244">
        <v>2021.3</v>
      </c>
      <c r="Q396" s="244">
        <v>2021.12</v>
      </c>
      <c r="R396" s="244" t="s">
        <v>229</v>
      </c>
      <c r="S396" s="245" t="s">
        <v>230</v>
      </c>
    </row>
    <row r="397" s="94" customFormat="1" spans="1:19">
      <c r="A397" s="203">
        <v>337</v>
      </c>
      <c r="B397" s="245" t="s">
        <v>901</v>
      </c>
      <c r="C397" s="203" t="s">
        <v>213</v>
      </c>
      <c r="D397" s="244" t="s">
        <v>29</v>
      </c>
      <c r="E397" s="245" t="s">
        <v>858</v>
      </c>
      <c r="F397" s="245" t="s">
        <v>412</v>
      </c>
      <c r="G397" s="245" t="s">
        <v>421</v>
      </c>
      <c r="H397" s="203" t="s">
        <v>300</v>
      </c>
      <c r="I397" s="244">
        <v>125</v>
      </c>
      <c r="J397" s="244" t="s">
        <v>227</v>
      </c>
      <c r="K397" s="244">
        <v>125</v>
      </c>
      <c r="L397" s="244" t="s">
        <v>838</v>
      </c>
      <c r="M397" s="245">
        <v>48</v>
      </c>
      <c r="N397" s="245">
        <v>265</v>
      </c>
      <c r="O397" s="192" t="s">
        <v>50</v>
      </c>
      <c r="P397" s="244">
        <v>2021.3</v>
      </c>
      <c r="Q397" s="244">
        <v>2021.12</v>
      </c>
      <c r="R397" s="244" t="s">
        <v>229</v>
      </c>
      <c r="S397" s="245" t="s">
        <v>230</v>
      </c>
    </row>
    <row r="398" s="94" customFormat="1" ht="22.5" spans="1:19">
      <c r="A398" s="203">
        <v>338</v>
      </c>
      <c r="B398" s="203" t="s">
        <v>902</v>
      </c>
      <c r="C398" s="203" t="s">
        <v>213</v>
      </c>
      <c r="D398" s="244" t="s">
        <v>29</v>
      </c>
      <c r="E398" s="245" t="s">
        <v>903</v>
      </c>
      <c r="F398" s="245" t="s">
        <v>412</v>
      </c>
      <c r="G398" s="245" t="s">
        <v>421</v>
      </c>
      <c r="H398" s="203" t="s">
        <v>300</v>
      </c>
      <c r="I398" s="244">
        <v>27</v>
      </c>
      <c r="J398" s="244" t="s">
        <v>227</v>
      </c>
      <c r="K398" s="244">
        <v>27</v>
      </c>
      <c r="L398" s="244" t="s">
        <v>838</v>
      </c>
      <c r="M398" s="245">
        <v>26</v>
      </c>
      <c r="N398" s="245">
        <v>100</v>
      </c>
      <c r="O398" s="192" t="s">
        <v>50</v>
      </c>
      <c r="P398" s="244">
        <v>2021.3</v>
      </c>
      <c r="Q398" s="244">
        <v>2021.12</v>
      </c>
      <c r="R398" s="244" t="s">
        <v>229</v>
      </c>
      <c r="S398" s="245" t="s">
        <v>230</v>
      </c>
    </row>
    <row r="399" s="94" customFormat="1" spans="1:19">
      <c r="A399" s="203">
        <v>339</v>
      </c>
      <c r="B399" s="245" t="s">
        <v>904</v>
      </c>
      <c r="C399" s="203" t="s">
        <v>213</v>
      </c>
      <c r="D399" s="244" t="s">
        <v>29</v>
      </c>
      <c r="E399" s="245" t="s">
        <v>905</v>
      </c>
      <c r="F399" s="245" t="s">
        <v>412</v>
      </c>
      <c r="G399" s="245" t="s">
        <v>421</v>
      </c>
      <c r="H399" s="203" t="s">
        <v>300</v>
      </c>
      <c r="I399" s="244">
        <v>76</v>
      </c>
      <c r="J399" s="244" t="s">
        <v>227</v>
      </c>
      <c r="K399" s="244">
        <v>76</v>
      </c>
      <c r="L399" s="244" t="s">
        <v>838</v>
      </c>
      <c r="M399" s="245">
        <v>28</v>
      </c>
      <c r="N399" s="245">
        <v>115</v>
      </c>
      <c r="O399" s="192" t="s">
        <v>50</v>
      </c>
      <c r="P399" s="244">
        <v>2021.3</v>
      </c>
      <c r="Q399" s="244">
        <v>2021.12</v>
      </c>
      <c r="R399" s="244" t="s">
        <v>229</v>
      </c>
      <c r="S399" s="245" t="s">
        <v>230</v>
      </c>
    </row>
    <row r="400" s="94" customFormat="1" spans="1:19">
      <c r="A400" s="203">
        <v>340</v>
      </c>
      <c r="B400" s="245" t="s">
        <v>906</v>
      </c>
      <c r="C400" s="203" t="s">
        <v>213</v>
      </c>
      <c r="D400" s="244" t="s">
        <v>29</v>
      </c>
      <c r="E400" s="245" t="s">
        <v>907</v>
      </c>
      <c r="F400" s="245" t="s">
        <v>412</v>
      </c>
      <c r="G400" s="245" t="s">
        <v>819</v>
      </c>
      <c r="H400" s="203" t="s">
        <v>300</v>
      </c>
      <c r="I400" s="244">
        <v>142.5</v>
      </c>
      <c r="J400" s="244" t="s">
        <v>227</v>
      </c>
      <c r="K400" s="244">
        <v>142.5</v>
      </c>
      <c r="L400" s="244" t="s">
        <v>838</v>
      </c>
      <c r="M400" s="245">
        <v>30</v>
      </c>
      <c r="N400" s="245">
        <v>140</v>
      </c>
      <c r="O400" s="192" t="s">
        <v>50</v>
      </c>
      <c r="P400" s="244">
        <v>2021.3</v>
      </c>
      <c r="Q400" s="244">
        <v>2021.12</v>
      </c>
      <c r="R400" s="244" t="s">
        <v>229</v>
      </c>
      <c r="S400" s="245" t="s">
        <v>230</v>
      </c>
    </row>
    <row r="401" s="94" customFormat="1" spans="1:19">
      <c r="A401" s="203">
        <v>341</v>
      </c>
      <c r="B401" s="245" t="s">
        <v>908</v>
      </c>
      <c r="C401" s="203" t="s">
        <v>213</v>
      </c>
      <c r="D401" s="244" t="s">
        <v>29</v>
      </c>
      <c r="E401" s="245" t="s">
        <v>869</v>
      </c>
      <c r="F401" s="245" t="s">
        <v>412</v>
      </c>
      <c r="G401" s="245" t="s">
        <v>819</v>
      </c>
      <c r="H401" s="203" t="s">
        <v>300</v>
      </c>
      <c r="I401" s="244">
        <v>40</v>
      </c>
      <c r="J401" s="244" t="s">
        <v>227</v>
      </c>
      <c r="K401" s="244">
        <v>40</v>
      </c>
      <c r="L401" s="244" t="s">
        <v>838</v>
      </c>
      <c r="M401" s="245">
        <v>20</v>
      </c>
      <c r="N401" s="245">
        <v>80</v>
      </c>
      <c r="O401" s="192" t="s">
        <v>50</v>
      </c>
      <c r="P401" s="244">
        <v>2021.3</v>
      </c>
      <c r="Q401" s="244">
        <v>2021.12</v>
      </c>
      <c r="R401" s="244" t="s">
        <v>229</v>
      </c>
      <c r="S401" s="245" t="s">
        <v>230</v>
      </c>
    </row>
    <row r="402" s="94" customFormat="1" ht="22.5" spans="1:19">
      <c r="A402" s="203">
        <v>342</v>
      </c>
      <c r="B402" s="203" t="s">
        <v>909</v>
      </c>
      <c r="C402" s="203" t="s">
        <v>213</v>
      </c>
      <c r="D402" s="244" t="s">
        <v>29</v>
      </c>
      <c r="E402" s="245" t="s">
        <v>910</v>
      </c>
      <c r="F402" s="245" t="s">
        <v>412</v>
      </c>
      <c r="G402" s="245" t="s">
        <v>823</v>
      </c>
      <c r="H402" s="203" t="s">
        <v>300</v>
      </c>
      <c r="I402" s="244">
        <v>185</v>
      </c>
      <c r="J402" s="244" t="s">
        <v>227</v>
      </c>
      <c r="K402" s="244">
        <v>185</v>
      </c>
      <c r="L402" s="244" t="s">
        <v>838</v>
      </c>
      <c r="M402" s="245">
        <v>42</v>
      </c>
      <c r="N402" s="245">
        <v>145</v>
      </c>
      <c r="O402" s="192" t="s">
        <v>50</v>
      </c>
      <c r="P402" s="244">
        <v>2021.3</v>
      </c>
      <c r="Q402" s="244">
        <v>2021.12</v>
      </c>
      <c r="R402" s="244" t="s">
        <v>229</v>
      </c>
      <c r="S402" s="245" t="s">
        <v>230</v>
      </c>
    </row>
    <row r="403" s="94" customFormat="1" spans="1:19">
      <c r="A403" s="203">
        <v>343</v>
      </c>
      <c r="B403" s="245" t="s">
        <v>911</v>
      </c>
      <c r="C403" s="203" t="s">
        <v>213</v>
      </c>
      <c r="D403" s="244" t="s">
        <v>29</v>
      </c>
      <c r="E403" s="245" t="s">
        <v>864</v>
      </c>
      <c r="F403" s="245" t="s">
        <v>412</v>
      </c>
      <c r="G403" s="245" t="s">
        <v>823</v>
      </c>
      <c r="H403" s="203" t="s">
        <v>300</v>
      </c>
      <c r="I403" s="244">
        <v>23</v>
      </c>
      <c r="J403" s="244" t="s">
        <v>227</v>
      </c>
      <c r="K403" s="244">
        <v>23</v>
      </c>
      <c r="L403" s="244" t="s">
        <v>838</v>
      </c>
      <c r="M403" s="245">
        <v>30</v>
      </c>
      <c r="N403" s="245">
        <v>150</v>
      </c>
      <c r="O403" s="192" t="s">
        <v>50</v>
      </c>
      <c r="P403" s="244">
        <v>2021.3</v>
      </c>
      <c r="Q403" s="244">
        <v>2021.12</v>
      </c>
      <c r="R403" s="244" t="s">
        <v>229</v>
      </c>
      <c r="S403" s="245" t="s">
        <v>230</v>
      </c>
    </row>
    <row r="404" s="94" customFormat="1" spans="1:19">
      <c r="A404" s="203">
        <v>344</v>
      </c>
      <c r="B404" s="245" t="s">
        <v>912</v>
      </c>
      <c r="C404" s="203" t="s">
        <v>213</v>
      </c>
      <c r="D404" s="244" t="s">
        <v>29</v>
      </c>
      <c r="E404" s="245" t="s">
        <v>913</v>
      </c>
      <c r="F404" s="245" t="s">
        <v>288</v>
      </c>
      <c r="G404" s="245" t="s">
        <v>443</v>
      </c>
      <c r="H404" s="203" t="s">
        <v>300</v>
      </c>
      <c r="I404" s="244">
        <v>98</v>
      </c>
      <c r="J404" s="244" t="s">
        <v>227</v>
      </c>
      <c r="K404" s="244">
        <v>98</v>
      </c>
      <c r="L404" s="244" t="s">
        <v>838</v>
      </c>
      <c r="M404" s="245">
        <v>25</v>
      </c>
      <c r="N404" s="245">
        <v>101</v>
      </c>
      <c r="O404" s="192" t="s">
        <v>50</v>
      </c>
      <c r="P404" s="244">
        <v>2021.3</v>
      </c>
      <c r="Q404" s="244">
        <v>2021.12</v>
      </c>
      <c r="R404" s="244" t="s">
        <v>229</v>
      </c>
      <c r="S404" s="245" t="s">
        <v>230</v>
      </c>
    </row>
    <row r="405" s="94" customFormat="1" spans="1:19">
      <c r="A405" s="203">
        <v>345</v>
      </c>
      <c r="B405" s="245" t="s">
        <v>914</v>
      </c>
      <c r="C405" s="203" t="s">
        <v>213</v>
      </c>
      <c r="D405" s="244" t="s">
        <v>29</v>
      </c>
      <c r="E405" s="245" t="s">
        <v>915</v>
      </c>
      <c r="F405" s="245" t="s">
        <v>288</v>
      </c>
      <c r="G405" s="245" t="s">
        <v>443</v>
      </c>
      <c r="H405" s="203" t="s">
        <v>300</v>
      </c>
      <c r="I405" s="244">
        <v>56.5</v>
      </c>
      <c r="J405" s="244" t="s">
        <v>227</v>
      </c>
      <c r="K405" s="244">
        <v>56.5</v>
      </c>
      <c r="L405" s="244" t="s">
        <v>838</v>
      </c>
      <c r="M405" s="245">
        <v>37</v>
      </c>
      <c r="N405" s="245">
        <v>162</v>
      </c>
      <c r="O405" s="192" t="s">
        <v>50</v>
      </c>
      <c r="P405" s="244">
        <v>2021.3</v>
      </c>
      <c r="Q405" s="244">
        <v>2021.12</v>
      </c>
      <c r="R405" s="244" t="s">
        <v>229</v>
      </c>
      <c r="S405" s="245" t="s">
        <v>230</v>
      </c>
    </row>
    <row r="406" s="94" customFormat="1" spans="1:19">
      <c r="A406" s="203">
        <v>346</v>
      </c>
      <c r="B406" s="245" t="s">
        <v>916</v>
      </c>
      <c r="C406" s="203" t="s">
        <v>213</v>
      </c>
      <c r="D406" s="244" t="s">
        <v>29</v>
      </c>
      <c r="E406" s="245" t="s">
        <v>876</v>
      </c>
      <c r="F406" s="245" t="s">
        <v>199</v>
      </c>
      <c r="G406" s="245" t="s">
        <v>454</v>
      </c>
      <c r="H406" s="203" t="s">
        <v>300</v>
      </c>
      <c r="I406" s="244">
        <v>100</v>
      </c>
      <c r="J406" s="244" t="s">
        <v>227</v>
      </c>
      <c r="K406" s="244">
        <v>100</v>
      </c>
      <c r="L406" s="244" t="s">
        <v>838</v>
      </c>
      <c r="M406" s="245">
        <v>22</v>
      </c>
      <c r="N406" s="245">
        <v>100</v>
      </c>
      <c r="O406" s="192" t="s">
        <v>50</v>
      </c>
      <c r="P406" s="244">
        <v>2021.3</v>
      </c>
      <c r="Q406" s="244">
        <v>2021.12</v>
      </c>
      <c r="R406" s="244" t="s">
        <v>229</v>
      </c>
      <c r="S406" s="245" t="s">
        <v>230</v>
      </c>
    </row>
    <row r="407" s="94" customFormat="1" spans="1:19">
      <c r="A407" s="203">
        <v>347</v>
      </c>
      <c r="B407" s="245" t="s">
        <v>917</v>
      </c>
      <c r="C407" s="203" t="s">
        <v>213</v>
      </c>
      <c r="D407" s="244" t="s">
        <v>29</v>
      </c>
      <c r="E407" s="245" t="s">
        <v>918</v>
      </c>
      <c r="F407" s="245" t="s">
        <v>199</v>
      </c>
      <c r="G407" s="245" t="s">
        <v>454</v>
      </c>
      <c r="H407" s="203" t="s">
        <v>300</v>
      </c>
      <c r="I407" s="244">
        <v>41</v>
      </c>
      <c r="J407" s="244" t="s">
        <v>227</v>
      </c>
      <c r="K407" s="244">
        <v>41</v>
      </c>
      <c r="L407" s="244" t="s">
        <v>838</v>
      </c>
      <c r="M407" s="245">
        <v>28</v>
      </c>
      <c r="N407" s="245">
        <v>140</v>
      </c>
      <c r="O407" s="192" t="s">
        <v>50</v>
      </c>
      <c r="P407" s="244">
        <v>2021.3</v>
      </c>
      <c r="Q407" s="244">
        <v>2021.12</v>
      </c>
      <c r="R407" s="244" t="s">
        <v>229</v>
      </c>
      <c r="S407" s="245" t="s">
        <v>230</v>
      </c>
    </row>
    <row r="408" s="94" customFormat="1" spans="1:19">
      <c r="A408" s="203">
        <v>348</v>
      </c>
      <c r="B408" s="245" t="s">
        <v>919</v>
      </c>
      <c r="C408" s="203" t="s">
        <v>213</v>
      </c>
      <c r="D408" s="244" t="s">
        <v>29</v>
      </c>
      <c r="E408" s="245" t="s">
        <v>920</v>
      </c>
      <c r="F408" s="245" t="s">
        <v>199</v>
      </c>
      <c r="G408" s="245" t="s">
        <v>119</v>
      </c>
      <c r="H408" s="203" t="s">
        <v>300</v>
      </c>
      <c r="I408" s="244">
        <v>62.5</v>
      </c>
      <c r="J408" s="244" t="s">
        <v>227</v>
      </c>
      <c r="K408" s="244">
        <v>62.5</v>
      </c>
      <c r="L408" s="244" t="s">
        <v>838</v>
      </c>
      <c r="M408" s="245">
        <v>26</v>
      </c>
      <c r="N408" s="245">
        <v>110</v>
      </c>
      <c r="O408" s="192" t="s">
        <v>50</v>
      </c>
      <c r="P408" s="244">
        <v>2021.3</v>
      </c>
      <c r="Q408" s="244">
        <v>2021.12</v>
      </c>
      <c r="R408" s="244" t="s">
        <v>229</v>
      </c>
      <c r="S408" s="245" t="s">
        <v>230</v>
      </c>
    </row>
    <row r="409" s="94" customFormat="1" spans="1:19">
      <c r="A409" s="203">
        <v>349</v>
      </c>
      <c r="B409" s="245" t="s">
        <v>921</v>
      </c>
      <c r="C409" s="203" t="s">
        <v>213</v>
      </c>
      <c r="D409" s="244" t="s">
        <v>29</v>
      </c>
      <c r="E409" s="245" t="s">
        <v>922</v>
      </c>
      <c r="F409" s="245" t="s">
        <v>199</v>
      </c>
      <c r="G409" s="245" t="s">
        <v>386</v>
      </c>
      <c r="H409" s="203" t="s">
        <v>300</v>
      </c>
      <c r="I409" s="244">
        <v>30</v>
      </c>
      <c r="J409" s="244" t="s">
        <v>227</v>
      </c>
      <c r="K409" s="244">
        <v>30</v>
      </c>
      <c r="L409" s="244" t="s">
        <v>838</v>
      </c>
      <c r="M409" s="245">
        <v>27</v>
      </c>
      <c r="N409" s="245">
        <v>130</v>
      </c>
      <c r="O409" s="192" t="s">
        <v>50</v>
      </c>
      <c r="P409" s="244">
        <v>2021.3</v>
      </c>
      <c r="Q409" s="244">
        <v>2021.12</v>
      </c>
      <c r="R409" s="244" t="s">
        <v>229</v>
      </c>
      <c r="S409" s="245" t="s">
        <v>230</v>
      </c>
    </row>
    <row r="410" s="94" customFormat="1" ht="22.5" spans="1:19">
      <c r="A410" s="203">
        <v>350</v>
      </c>
      <c r="B410" s="203" t="s">
        <v>923</v>
      </c>
      <c r="C410" s="203" t="s">
        <v>213</v>
      </c>
      <c r="D410" s="244" t="s">
        <v>29</v>
      </c>
      <c r="E410" s="245" t="s">
        <v>924</v>
      </c>
      <c r="F410" s="245" t="s">
        <v>170</v>
      </c>
      <c r="G410" s="245" t="s">
        <v>780</v>
      </c>
      <c r="H410" s="203" t="s">
        <v>300</v>
      </c>
      <c r="I410" s="244">
        <v>68</v>
      </c>
      <c r="J410" s="244" t="s">
        <v>227</v>
      </c>
      <c r="K410" s="244">
        <v>68</v>
      </c>
      <c r="L410" s="244" t="s">
        <v>838</v>
      </c>
      <c r="M410" s="245">
        <v>35</v>
      </c>
      <c r="N410" s="245">
        <v>160</v>
      </c>
      <c r="O410" s="192" t="s">
        <v>50</v>
      </c>
      <c r="P410" s="244">
        <v>2021.3</v>
      </c>
      <c r="Q410" s="244">
        <v>2021.12</v>
      </c>
      <c r="R410" s="244" t="s">
        <v>229</v>
      </c>
      <c r="S410" s="245" t="s">
        <v>230</v>
      </c>
    </row>
    <row r="411" s="94" customFormat="1" ht="22.5" spans="1:19">
      <c r="A411" s="203">
        <v>351</v>
      </c>
      <c r="B411" s="203" t="s">
        <v>925</v>
      </c>
      <c r="C411" s="203" t="s">
        <v>213</v>
      </c>
      <c r="D411" s="244" t="s">
        <v>29</v>
      </c>
      <c r="E411" s="245" t="s">
        <v>926</v>
      </c>
      <c r="F411" s="245" t="s">
        <v>170</v>
      </c>
      <c r="G411" s="245" t="s">
        <v>780</v>
      </c>
      <c r="H411" s="203" t="s">
        <v>300</v>
      </c>
      <c r="I411" s="244">
        <v>9.5</v>
      </c>
      <c r="J411" s="244" t="s">
        <v>227</v>
      </c>
      <c r="K411" s="244">
        <v>9.5</v>
      </c>
      <c r="L411" s="244" t="s">
        <v>838</v>
      </c>
      <c r="M411" s="245">
        <v>17</v>
      </c>
      <c r="N411" s="245">
        <v>76</v>
      </c>
      <c r="O411" s="192" t="s">
        <v>50</v>
      </c>
      <c r="P411" s="244">
        <v>2021.3</v>
      </c>
      <c r="Q411" s="244">
        <v>2021.12</v>
      </c>
      <c r="R411" s="244" t="s">
        <v>229</v>
      </c>
      <c r="S411" s="245" t="s">
        <v>230</v>
      </c>
    </row>
    <row r="412" s="94" customFormat="1" ht="22.5" spans="1:19">
      <c r="A412" s="203">
        <v>352</v>
      </c>
      <c r="B412" s="203" t="s">
        <v>927</v>
      </c>
      <c r="C412" s="203" t="s">
        <v>213</v>
      </c>
      <c r="D412" s="244" t="s">
        <v>29</v>
      </c>
      <c r="E412" s="245" t="s">
        <v>864</v>
      </c>
      <c r="F412" s="245" t="s">
        <v>150</v>
      </c>
      <c r="G412" s="245" t="s">
        <v>114</v>
      </c>
      <c r="H412" s="203" t="s">
        <v>300</v>
      </c>
      <c r="I412" s="244">
        <v>23</v>
      </c>
      <c r="J412" s="244" t="s">
        <v>227</v>
      </c>
      <c r="K412" s="244">
        <v>23</v>
      </c>
      <c r="L412" s="244" t="s">
        <v>838</v>
      </c>
      <c r="M412" s="245">
        <v>17</v>
      </c>
      <c r="N412" s="245">
        <v>70</v>
      </c>
      <c r="O412" s="192" t="s">
        <v>50</v>
      </c>
      <c r="P412" s="244">
        <v>2021.3</v>
      </c>
      <c r="Q412" s="244">
        <v>2021.12</v>
      </c>
      <c r="R412" s="244" t="s">
        <v>229</v>
      </c>
      <c r="S412" s="245" t="s">
        <v>230</v>
      </c>
    </row>
    <row r="413" s="94" customFormat="1" spans="1:19">
      <c r="A413" s="203">
        <v>353</v>
      </c>
      <c r="B413" s="245" t="s">
        <v>928</v>
      </c>
      <c r="C413" s="203" t="s">
        <v>213</v>
      </c>
      <c r="D413" s="244" t="s">
        <v>29</v>
      </c>
      <c r="E413" s="245" t="s">
        <v>929</v>
      </c>
      <c r="F413" s="245" t="s">
        <v>150</v>
      </c>
      <c r="G413" s="245" t="s">
        <v>114</v>
      </c>
      <c r="H413" s="203" t="s">
        <v>300</v>
      </c>
      <c r="I413" s="244">
        <v>9.25</v>
      </c>
      <c r="J413" s="244" t="s">
        <v>227</v>
      </c>
      <c r="K413" s="244">
        <v>9.25</v>
      </c>
      <c r="L413" s="244" t="s">
        <v>838</v>
      </c>
      <c r="M413" s="245">
        <v>24</v>
      </c>
      <c r="N413" s="245">
        <v>78</v>
      </c>
      <c r="O413" s="192" t="s">
        <v>50</v>
      </c>
      <c r="P413" s="244">
        <v>2021.3</v>
      </c>
      <c r="Q413" s="244">
        <v>2021.12</v>
      </c>
      <c r="R413" s="244" t="s">
        <v>229</v>
      </c>
      <c r="S413" s="245" t="s">
        <v>230</v>
      </c>
    </row>
    <row r="414" s="94" customFormat="1" spans="1:19">
      <c r="A414" s="203">
        <v>354</v>
      </c>
      <c r="B414" s="203" t="s">
        <v>930</v>
      </c>
      <c r="C414" s="203" t="s">
        <v>213</v>
      </c>
      <c r="D414" s="244" t="s">
        <v>29</v>
      </c>
      <c r="E414" s="245" t="s">
        <v>931</v>
      </c>
      <c r="F414" s="245" t="s">
        <v>99</v>
      </c>
      <c r="G414" s="245" t="s">
        <v>793</v>
      </c>
      <c r="H414" s="203" t="s">
        <v>300</v>
      </c>
      <c r="I414" s="244">
        <v>25</v>
      </c>
      <c r="J414" s="244" t="s">
        <v>227</v>
      </c>
      <c r="K414" s="244">
        <v>25</v>
      </c>
      <c r="L414" s="244" t="s">
        <v>838</v>
      </c>
      <c r="M414" s="245">
        <v>26</v>
      </c>
      <c r="N414" s="245">
        <v>105</v>
      </c>
      <c r="O414" s="192" t="s">
        <v>50</v>
      </c>
      <c r="P414" s="244">
        <v>2021.3</v>
      </c>
      <c r="Q414" s="244">
        <v>2021.12</v>
      </c>
      <c r="R414" s="244" t="s">
        <v>229</v>
      </c>
      <c r="S414" s="245" t="s">
        <v>230</v>
      </c>
    </row>
    <row r="415" s="94" customFormat="1" spans="1:19">
      <c r="A415" s="203">
        <v>355</v>
      </c>
      <c r="B415" s="203" t="s">
        <v>932</v>
      </c>
      <c r="C415" s="203" t="s">
        <v>213</v>
      </c>
      <c r="D415" s="244" t="s">
        <v>29</v>
      </c>
      <c r="E415" s="245" t="s">
        <v>933</v>
      </c>
      <c r="F415" s="245" t="s">
        <v>99</v>
      </c>
      <c r="G415" s="245" t="s">
        <v>793</v>
      </c>
      <c r="H415" s="203" t="s">
        <v>300</v>
      </c>
      <c r="I415" s="244">
        <v>38.35</v>
      </c>
      <c r="J415" s="244" t="s">
        <v>227</v>
      </c>
      <c r="K415" s="244">
        <v>38.35</v>
      </c>
      <c r="L415" s="244" t="s">
        <v>838</v>
      </c>
      <c r="M415" s="245">
        <v>27</v>
      </c>
      <c r="N415" s="245">
        <v>109</v>
      </c>
      <c r="O415" s="192" t="s">
        <v>50</v>
      </c>
      <c r="P415" s="244">
        <v>2021.3</v>
      </c>
      <c r="Q415" s="244">
        <v>2021.12</v>
      </c>
      <c r="R415" s="244" t="s">
        <v>229</v>
      </c>
      <c r="S415" s="245" t="s">
        <v>230</v>
      </c>
    </row>
    <row r="416" s="94" customFormat="1" spans="1:19">
      <c r="A416" s="203">
        <v>356</v>
      </c>
      <c r="B416" s="203" t="s">
        <v>934</v>
      </c>
      <c r="C416" s="203" t="s">
        <v>213</v>
      </c>
      <c r="D416" s="244" t="s">
        <v>29</v>
      </c>
      <c r="E416" s="245" t="s">
        <v>935</v>
      </c>
      <c r="F416" s="245" t="s">
        <v>99</v>
      </c>
      <c r="G416" s="245" t="s">
        <v>793</v>
      </c>
      <c r="H416" s="203" t="s">
        <v>300</v>
      </c>
      <c r="I416" s="244">
        <v>35.6</v>
      </c>
      <c r="J416" s="244" t="s">
        <v>227</v>
      </c>
      <c r="K416" s="244">
        <v>35.6</v>
      </c>
      <c r="L416" s="244" t="s">
        <v>838</v>
      </c>
      <c r="M416" s="245">
        <v>85</v>
      </c>
      <c r="N416" s="245">
        <v>173</v>
      </c>
      <c r="O416" s="192" t="s">
        <v>50</v>
      </c>
      <c r="P416" s="244">
        <v>2021.3</v>
      </c>
      <c r="Q416" s="244">
        <v>2021.12</v>
      </c>
      <c r="R416" s="244" t="s">
        <v>229</v>
      </c>
      <c r="S416" s="245" t="s">
        <v>230</v>
      </c>
    </row>
    <row r="417" s="94" customFormat="1" spans="1:19">
      <c r="A417" s="203">
        <v>357</v>
      </c>
      <c r="B417" s="203" t="s">
        <v>936</v>
      </c>
      <c r="C417" s="203" t="s">
        <v>213</v>
      </c>
      <c r="D417" s="244" t="s">
        <v>29</v>
      </c>
      <c r="E417" s="245" t="s">
        <v>937</v>
      </c>
      <c r="F417" s="245" t="s">
        <v>99</v>
      </c>
      <c r="G417" s="245" t="s">
        <v>793</v>
      </c>
      <c r="H417" s="203" t="s">
        <v>300</v>
      </c>
      <c r="I417" s="244">
        <v>13.5</v>
      </c>
      <c r="J417" s="244" t="s">
        <v>227</v>
      </c>
      <c r="K417" s="244">
        <v>13.5</v>
      </c>
      <c r="L417" s="244" t="s">
        <v>838</v>
      </c>
      <c r="M417" s="245">
        <v>73</v>
      </c>
      <c r="N417" s="245">
        <v>189</v>
      </c>
      <c r="O417" s="192" t="s">
        <v>50</v>
      </c>
      <c r="P417" s="244">
        <v>2021.3</v>
      </c>
      <c r="Q417" s="244">
        <v>2021.12</v>
      </c>
      <c r="R417" s="244" t="s">
        <v>229</v>
      </c>
      <c r="S417" s="245" t="s">
        <v>230</v>
      </c>
    </row>
    <row r="418" s="94" customFormat="1" spans="1:19">
      <c r="A418" s="203">
        <v>358</v>
      </c>
      <c r="B418" s="203" t="s">
        <v>938</v>
      </c>
      <c r="C418" s="203" t="s">
        <v>213</v>
      </c>
      <c r="D418" s="244" t="s">
        <v>29</v>
      </c>
      <c r="E418" s="245" t="s">
        <v>939</v>
      </c>
      <c r="F418" s="245" t="s">
        <v>99</v>
      </c>
      <c r="G418" s="245" t="s">
        <v>793</v>
      </c>
      <c r="H418" s="203" t="s">
        <v>300</v>
      </c>
      <c r="I418" s="244">
        <v>175</v>
      </c>
      <c r="J418" s="244" t="s">
        <v>227</v>
      </c>
      <c r="K418" s="244">
        <v>175</v>
      </c>
      <c r="L418" s="244" t="s">
        <v>838</v>
      </c>
      <c r="M418" s="245">
        <v>28</v>
      </c>
      <c r="N418" s="245">
        <v>103</v>
      </c>
      <c r="O418" s="192" t="s">
        <v>50</v>
      </c>
      <c r="P418" s="244">
        <v>2021.3</v>
      </c>
      <c r="Q418" s="244">
        <v>2021.12</v>
      </c>
      <c r="R418" s="244" t="s">
        <v>229</v>
      </c>
      <c r="S418" s="245" t="s">
        <v>230</v>
      </c>
    </row>
    <row r="419" s="94" customFormat="1" spans="1:19">
      <c r="A419" s="203">
        <v>359</v>
      </c>
      <c r="B419" s="203" t="s">
        <v>940</v>
      </c>
      <c r="C419" s="203" t="s">
        <v>213</v>
      </c>
      <c r="D419" s="244" t="s">
        <v>29</v>
      </c>
      <c r="E419" s="245" t="s">
        <v>941</v>
      </c>
      <c r="F419" s="245" t="s">
        <v>99</v>
      </c>
      <c r="G419" s="245" t="s">
        <v>793</v>
      </c>
      <c r="H419" s="203" t="s">
        <v>300</v>
      </c>
      <c r="I419" s="244">
        <v>51.85</v>
      </c>
      <c r="J419" s="244" t="s">
        <v>227</v>
      </c>
      <c r="K419" s="244">
        <v>51.85</v>
      </c>
      <c r="L419" s="244" t="s">
        <v>838</v>
      </c>
      <c r="M419" s="245">
        <v>27</v>
      </c>
      <c r="N419" s="245">
        <v>89</v>
      </c>
      <c r="O419" s="192" t="s">
        <v>50</v>
      </c>
      <c r="P419" s="244">
        <v>2021.3</v>
      </c>
      <c r="Q419" s="244">
        <v>2021.12</v>
      </c>
      <c r="R419" s="244" t="s">
        <v>229</v>
      </c>
      <c r="S419" s="245" t="s">
        <v>230</v>
      </c>
    </row>
    <row r="420" s="94" customFormat="1" spans="1:19">
      <c r="A420" s="203">
        <v>360</v>
      </c>
      <c r="B420" s="203" t="s">
        <v>942</v>
      </c>
      <c r="C420" s="203" t="s">
        <v>213</v>
      </c>
      <c r="D420" s="244" t="s">
        <v>29</v>
      </c>
      <c r="E420" s="203" t="s">
        <v>943</v>
      </c>
      <c r="F420" s="245" t="s">
        <v>99</v>
      </c>
      <c r="G420" s="245" t="s">
        <v>793</v>
      </c>
      <c r="H420" s="203" t="s">
        <v>300</v>
      </c>
      <c r="I420" s="244">
        <v>150</v>
      </c>
      <c r="J420" s="244" t="s">
        <v>227</v>
      </c>
      <c r="K420" s="244">
        <v>150</v>
      </c>
      <c r="L420" s="244" t="s">
        <v>838</v>
      </c>
      <c r="M420" s="203">
        <v>26</v>
      </c>
      <c r="N420" s="203">
        <v>107</v>
      </c>
      <c r="O420" s="192" t="s">
        <v>50</v>
      </c>
      <c r="P420" s="244">
        <v>2021.3</v>
      </c>
      <c r="Q420" s="244">
        <v>2021.12</v>
      </c>
      <c r="R420" s="244" t="s">
        <v>229</v>
      </c>
      <c r="S420" s="245" t="s">
        <v>230</v>
      </c>
    </row>
    <row r="421" s="94" customFormat="1" ht="22.5" spans="1:19">
      <c r="A421" s="203">
        <v>361</v>
      </c>
      <c r="B421" s="203" t="s">
        <v>944</v>
      </c>
      <c r="C421" s="203" t="s">
        <v>213</v>
      </c>
      <c r="D421" s="244" t="s">
        <v>29</v>
      </c>
      <c r="E421" s="203" t="s">
        <v>945</v>
      </c>
      <c r="F421" s="245" t="s">
        <v>99</v>
      </c>
      <c r="G421" s="203" t="s">
        <v>946</v>
      </c>
      <c r="H421" s="203" t="s">
        <v>300</v>
      </c>
      <c r="I421" s="244">
        <v>80.25</v>
      </c>
      <c r="J421" s="244" t="s">
        <v>227</v>
      </c>
      <c r="K421" s="244">
        <v>80.25</v>
      </c>
      <c r="L421" s="244" t="s">
        <v>838</v>
      </c>
      <c r="M421" s="203">
        <v>25</v>
      </c>
      <c r="N421" s="203">
        <v>110</v>
      </c>
      <c r="O421" s="192" t="s">
        <v>50</v>
      </c>
      <c r="P421" s="244">
        <v>2021.3</v>
      </c>
      <c r="Q421" s="244">
        <v>2021.12</v>
      </c>
      <c r="R421" s="244" t="s">
        <v>229</v>
      </c>
      <c r="S421" s="245" t="s">
        <v>230</v>
      </c>
    </row>
    <row r="422" s="94" customFormat="1" spans="1:19">
      <c r="A422" s="203">
        <v>362</v>
      </c>
      <c r="B422" s="203" t="s">
        <v>947</v>
      </c>
      <c r="C422" s="203" t="s">
        <v>213</v>
      </c>
      <c r="D422" s="244" t="s">
        <v>29</v>
      </c>
      <c r="E422" s="203" t="s">
        <v>948</v>
      </c>
      <c r="F422" s="245" t="s">
        <v>99</v>
      </c>
      <c r="G422" s="203" t="s">
        <v>946</v>
      </c>
      <c r="H422" s="203" t="s">
        <v>300</v>
      </c>
      <c r="I422" s="244">
        <v>18.6</v>
      </c>
      <c r="J422" s="244" t="s">
        <v>227</v>
      </c>
      <c r="K422" s="244">
        <v>18.6</v>
      </c>
      <c r="L422" s="244" t="s">
        <v>838</v>
      </c>
      <c r="M422" s="203">
        <v>27</v>
      </c>
      <c r="N422" s="203">
        <v>120</v>
      </c>
      <c r="O422" s="192" t="s">
        <v>50</v>
      </c>
      <c r="P422" s="244">
        <v>2021.3</v>
      </c>
      <c r="Q422" s="244">
        <v>2021.12</v>
      </c>
      <c r="R422" s="244" t="s">
        <v>229</v>
      </c>
      <c r="S422" s="245" t="s">
        <v>230</v>
      </c>
    </row>
    <row r="423" s="94" customFormat="1" spans="1:19">
      <c r="A423" s="203">
        <v>363</v>
      </c>
      <c r="B423" s="203" t="s">
        <v>949</v>
      </c>
      <c r="C423" s="203" t="s">
        <v>213</v>
      </c>
      <c r="D423" s="244" t="s">
        <v>29</v>
      </c>
      <c r="E423" s="203" t="s">
        <v>950</v>
      </c>
      <c r="F423" s="245" t="s">
        <v>99</v>
      </c>
      <c r="G423" s="203" t="s">
        <v>946</v>
      </c>
      <c r="H423" s="203" t="s">
        <v>300</v>
      </c>
      <c r="I423" s="244">
        <v>55</v>
      </c>
      <c r="J423" s="244" t="s">
        <v>227</v>
      </c>
      <c r="K423" s="244">
        <v>55</v>
      </c>
      <c r="L423" s="244" t="s">
        <v>838</v>
      </c>
      <c r="M423" s="203">
        <v>28</v>
      </c>
      <c r="N423" s="203">
        <v>125</v>
      </c>
      <c r="O423" s="192" t="s">
        <v>50</v>
      </c>
      <c r="P423" s="244">
        <v>2021.3</v>
      </c>
      <c r="Q423" s="244">
        <v>2021.12</v>
      </c>
      <c r="R423" s="244" t="s">
        <v>229</v>
      </c>
      <c r="S423" s="245" t="s">
        <v>230</v>
      </c>
    </row>
    <row r="424" s="94" customFormat="1" ht="22.5" spans="1:19">
      <c r="A424" s="203">
        <v>364</v>
      </c>
      <c r="B424" s="203" t="s">
        <v>951</v>
      </c>
      <c r="C424" s="203" t="s">
        <v>213</v>
      </c>
      <c r="D424" s="244" t="s">
        <v>29</v>
      </c>
      <c r="E424" s="203" t="s">
        <v>943</v>
      </c>
      <c r="F424" s="245" t="s">
        <v>99</v>
      </c>
      <c r="G424" s="203" t="s">
        <v>946</v>
      </c>
      <c r="H424" s="203" t="s">
        <v>300</v>
      </c>
      <c r="I424" s="244">
        <v>150</v>
      </c>
      <c r="J424" s="244" t="s">
        <v>227</v>
      </c>
      <c r="K424" s="244">
        <v>150</v>
      </c>
      <c r="L424" s="244" t="s">
        <v>838</v>
      </c>
      <c r="M424" s="203">
        <v>117</v>
      </c>
      <c r="N424" s="203">
        <v>432</v>
      </c>
      <c r="O424" s="192" t="s">
        <v>50</v>
      </c>
      <c r="P424" s="244">
        <v>2021.3</v>
      </c>
      <c r="Q424" s="244">
        <v>2021.12</v>
      </c>
      <c r="R424" s="244" t="s">
        <v>229</v>
      </c>
      <c r="S424" s="245" t="s">
        <v>230</v>
      </c>
    </row>
    <row r="425" s="94" customFormat="1" ht="22.5" spans="1:19">
      <c r="A425" s="203">
        <v>365</v>
      </c>
      <c r="B425" s="203" t="s">
        <v>952</v>
      </c>
      <c r="C425" s="203" t="s">
        <v>213</v>
      </c>
      <c r="D425" s="244" t="s">
        <v>29</v>
      </c>
      <c r="E425" s="203" t="s">
        <v>922</v>
      </c>
      <c r="F425" s="245" t="s">
        <v>99</v>
      </c>
      <c r="G425" s="203" t="s">
        <v>946</v>
      </c>
      <c r="H425" s="203" t="s">
        <v>300</v>
      </c>
      <c r="I425" s="244">
        <v>30</v>
      </c>
      <c r="J425" s="244" t="s">
        <v>227</v>
      </c>
      <c r="K425" s="244">
        <v>30</v>
      </c>
      <c r="L425" s="244" t="s">
        <v>838</v>
      </c>
      <c r="M425" s="203">
        <v>25</v>
      </c>
      <c r="N425" s="203">
        <v>105</v>
      </c>
      <c r="O425" s="192" t="s">
        <v>50</v>
      </c>
      <c r="P425" s="244">
        <v>2021.3</v>
      </c>
      <c r="Q425" s="244">
        <v>2021.12</v>
      </c>
      <c r="R425" s="244" t="s">
        <v>229</v>
      </c>
      <c r="S425" s="245" t="s">
        <v>230</v>
      </c>
    </row>
    <row r="426" s="94" customFormat="1" spans="1:19">
      <c r="A426" s="203">
        <v>366</v>
      </c>
      <c r="B426" s="203" t="s">
        <v>953</v>
      </c>
      <c r="C426" s="203" t="s">
        <v>213</v>
      </c>
      <c r="D426" s="244" t="s">
        <v>29</v>
      </c>
      <c r="E426" s="203" t="s">
        <v>954</v>
      </c>
      <c r="F426" s="245" t="s">
        <v>99</v>
      </c>
      <c r="G426" s="203" t="s">
        <v>955</v>
      </c>
      <c r="H426" s="203" t="s">
        <v>300</v>
      </c>
      <c r="I426" s="244">
        <v>30.9</v>
      </c>
      <c r="J426" s="244" t="s">
        <v>227</v>
      </c>
      <c r="K426" s="244">
        <v>30.9</v>
      </c>
      <c r="L426" s="244" t="s">
        <v>838</v>
      </c>
      <c r="M426" s="203">
        <v>25</v>
      </c>
      <c r="N426" s="203">
        <v>84</v>
      </c>
      <c r="O426" s="192" t="s">
        <v>50</v>
      </c>
      <c r="P426" s="244">
        <v>2021.3</v>
      </c>
      <c r="Q426" s="244">
        <v>2021.12</v>
      </c>
      <c r="R426" s="244" t="s">
        <v>229</v>
      </c>
      <c r="S426" s="245" t="s">
        <v>230</v>
      </c>
    </row>
    <row r="427" s="94" customFormat="1" spans="1:19">
      <c r="A427" s="203">
        <v>367</v>
      </c>
      <c r="B427" s="203" t="s">
        <v>956</v>
      </c>
      <c r="C427" s="203" t="s">
        <v>213</v>
      </c>
      <c r="D427" s="244" t="s">
        <v>29</v>
      </c>
      <c r="E427" s="203" t="s">
        <v>957</v>
      </c>
      <c r="F427" s="245" t="s">
        <v>99</v>
      </c>
      <c r="G427" s="203" t="s">
        <v>955</v>
      </c>
      <c r="H427" s="203" t="s">
        <v>300</v>
      </c>
      <c r="I427" s="244">
        <v>80.2</v>
      </c>
      <c r="J427" s="244" t="s">
        <v>227</v>
      </c>
      <c r="K427" s="244">
        <v>80.2</v>
      </c>
      <c r="L427" s="244" t="s">
        <v>838</v>
      </c>
      <c r="M427" s="203">
        <v>30</v>
      </c>
      <c r="N427" s="203">
        <v>130</v>
      </c>
      <c r="O427" s="192" t="s">
        <v>50</v>
      </c>
      <c r="P427" s="244">
        <v>2021.3</v>
      </c>
      <c r="Q427" s="244">
        <v>2021.12</v>
      </c>
      <c r="R427" s="244" t="s">
        <v>229</v>
      </c>
      <c r="S427" s="245" t="s">
        <v>230</v>
      </c>
    </row>
    <row r="428" s="94" customFormat="1" spans="1:19">
      <c r="A428" s="203">
        <v>368</v>
      </c>
      <c r="B428" s="203" t="s">
        <v>958</v>
      </c>
      <c r="C428" s="203" t="s">
        <v>213</v>
      </c>
      <c r="D428" s="244" t="s">
        <v>29</v>
      </c>
      <c r="E428" s="203" t="s">
        <v>959</v>
      </c>
      <c r="F428" s="245" t="s">
        <v>99</v>
      </c>
      <c r="G428" s="203" t="s">
        <v>955</v>
      </c>
      <c r="H428" s="203" t="s">
        <v>300</v>
      </c>
      <c r="I428" s="244">
        <v>11.25</v>
      </c>
      <c r="J428" s="244" t="s">
        <v>227</v>
      </c>
      <c r="K428" s="244">
        <v>11.25</v>
      </c>
      <c r="L428" s="244" t="s">
        <v>838</v>
      </c>
      <c r="M428" s="203">
        <v>26</v>
      </c>
      <c r="N428" s="203">
        <v>94</v>
      </c>
      <c r="O428" s="192" t="s">
        <v>50</v>
      </c>
      <c r="P428" s="244">
        <v>2021.3</v>
      </c>
      <c r="Q428" s="244">
        <v>2021.12</v>
      </c>
      <c r="R428" s="244" t="s">
        <v>229</v>
      </c>
      <c r="S428" s="245" t="s">
        <v>230</v>
      </c>
    </row>
    <row r="429" s="94" customFormat="1" spans="1:19">
      <c r="A429" s="203">
        <v>369</v>
      </c>
      <c r="B429" s="203" t="s">
        <v>960</v>
      </c>
      <c r="C429" s="203" t="s">
        <v>213</v>
      </c>
      <c r="D429" s="244" t="s">
        <v>29</v>
      </c>
      <c r="E429" s="203" t="s">
        <v>961</v>
      </c>
      <c r="F429" s="245" t="s">
        <v>99</v>
      </c>
      <c r="G429" s="203" t="s">
        <v>955</v>
      </c>
      <c r="H429" s="203" t="s">
        <v>300</v>
      </c>
      <c r="I429" s="244">
        <v>76.55</v>
      </c>
      <c r="J429" s="244" t="s">
        <v>227</v>
      </c>
      <c r="K429" s="244">
        <v>76.55</v>
      </c>
      <c r="L429" s="244" t="s">
        <v>838</v>
      </c>
      <c r="M429" s="203">
        <v>35</v>
      </c>
      <c r="N429" s="203">
        <v>158</v>
      </c>
      <c r="O429" s="192" t="s">
        <v>50</v>
      </c>
      <c r="P429" s="244">
        <v>2021.3</v>
      </c>
      <c r="Q429" s="244">
        <v>2021.12</v>
      </c>
      <c r="R429" s="244" t="s">
        <v>229</v>
      </c>
      <c r="S429" s="245" t="s">
        <v>230</v>
      </c>
    </row>
    <row r="430" s="94" customFormat="1" spans="1:19">
      <c r="A430" s="203">
        <v>370</v>
      </c>
      <c r="B430" s="203" t="s">
        <v>962</v>
      </c>
      <c r="C430" s="203" t="s">
        <v>213</v>
      </c>
      <c r="D430" s="244" t="s">
        <v>29</v>
      </c>
      <c r="E430" s="203" t="s">
        <v>963</v>
      </c>
      <c r="F430" s="245" t="s">
        <v>99</v>
      </c>
      <c r="G430" s="203" t="s">
        <v>955</v>
      </c>
      <c r="H430" s="203" t="s">
        <v>300</v>
      </c>
      <c r="I430" s="244">
        <v>55.85</v>
      </c>
      <c r="J430" s="244" t="s">
        <v>227</v>
      </c>
      <c r="K430" s="244">
        <v>55.85</v>
      </c>
      <c r="L430" s="244" t="s">
        <v>838</v>
      </c>
      <c r="M430" s="203">
        <v>35</v>
      </c>
      <c r="N430" s="203">
        <v>158</v>
      </c>
      <c r="O430" s="192" t="s">
        <v>50</v>
      </c>
      <c r="P430" s="244">
        <v>2021.3</v>
      </c>
      <c r="Q430" s="244">
        <v>2021.12</v>
      </c>
      <c r="R430" s="244" t="s">
        <v>229</v>
      </c>
      <c r="S430" s="245" t="s">
        <v>230</v>
      </c>
    </row>
    <row r="431" s="94" customFormat="1" ht="22.5" spans="1:19">
      <c r="A431" s="203">
        <v>371</v>
      </c>
      <c r="B431" s="203" t="s">
        <v>964</v>
      </c>
      <c r="C431" s="203" t="s">
        <v>213</v>
      </c>
      <c r="D431" s="244" t="s">
        <v>29</v>
      </c>
      <c r="E431" s="203" t="s">
        <v>842</v>
      </c>
      <c r="F431" s="245" t="s">
        <v>99</v>
      </c>
      <c r="G431" s="203" t="s">
        <v>955</v>
      </c>
      <c r="H431" s="203" t="s">
        <v>300</v>
      </c>
      <c r="I431" s="244">
        <v>15</v>
      </c>
      <c r="J431" s="244" t="s">
        <v>227</v>
      </c>
      <c r="K431" s="244">
        <v>15</v>
      </c>
      <c r="L431" s="244" t="s">
        <v>838</v>
      </c>
      <c r="M431" s="203">
        <v>26</v>
      </c>
      <c r="N431" s="203">
        <v>104</v>
      </c>
      <c r="O431" s="192" t="s">
        <v>50</v>
      </c>
      <c r="P431" s="244">
        <v>2021.3</v>
      </c>
      <c r="Q431" s="244">
        <v>2021.12</v>
      </c>
      <c r="R431" s="244" t="s">
        <v>229</v>
      </c>
      <c r="S431" s="245" t="s">
        <v>230</v>
      </c>
    </row>
    <row r="432" s="94" customFormat="1" spans="1:19">
      <c r="A432" s="203">
        <v>372</v>
      </c>
      <c r="B432" s="203" t="s">
        <v>965</v>
      </c>
      <c r="C432" s="203" t="s">
        <v>213</v>
      </c>
      <c r="D432" s="244" t="s">
        <v>29</v>
      </c>
      <c r="E432" s="203" t="s">
        <v>966</v>
      </c>
      <c r="F432" s="245" t="s">
        <v>99</v>
      </c>
      <c r="G432" s="203" t="s">
        <v>955</v>
      </c>
      <c r="H432" s="203" t="s">
        <v>300</v>
      </c>
      <c r="I432" s="244">
        <v>105</v>
      </c>
      <c r="J432" s="244" t="s">
        <v>227</v>
      </c>
      <c r="K432" s="244">
        <v>105</v>
      </c>
      <c r="L432" s="244" t="s">
        <v>838</v>
      </c>
      <c r="M432" s="203">
        <v>30</v>
      </c>
      <c r="N432" s="203">
        <v>121</v>
      </c>
      <c r="O432" s="192" t="s">
        <v>50</v>
      </c>
      <c r="P432" s="244">
        <v>2021.3</v>
      </c>
      <c r="Q432" s="244">
        <v>2021.12</v>
      </c>
      <c r="R432" s="244" t="s">
        <v>229</v>
      </c>
      <c r="S432" s="245" t="s">
        <v>230</v>
      </c>
    </row>
    <row r="433" s="94" customFormat="1" spans="1:19">
      <c r="A433" s="203">
        <v>373</v>
      </c>
      <c r="B433" s="203" t="s">
        <v>967</v>
      </c>
      <c r="C433" s="203" t="s">
        <v>213</v>
      </c>
      <c r="D433" s="244" t="s">
        <v>29</v>
      </c>
      <c r="E433" s="203" t="s">
        <v>968</v>
      </c>
      <c r="F433" s="245" t="s">
        <v>99</v>
      </c>
      <c r="G433" s="203" t="s">
        <v>955</v>
      </c>
      <c r="H433" s="203" t="s">
        <v>300</v>
      </c>
      <c r="I433" s="244">
        <v>15.75</v>
      </c>
      <c r="J433" s="244" t="s">
        <v>227</v>
      </c>
      <c r="K433" s="244">
        <v>15.75</v>
      </c>
      <c r="L433" s="244" t="s">
        <v>838</v>
      </c>
      <c r="M433" s="203">
        <v>28</v>
      </c>
      <c r="N433" s="203">
        <v>103</v>
      </c>
      <c r="O433" s="192" t="s">
        <v>50</v>
      </c>
      <c r="P433" s="244">
        <v>2021.3</v>
      </c>
      <c r="Q433" s="244">
        <v>2021.12</v>
      </c>
      <c r="R433" s="244" t="s">
        <v>229</v>
      </c>
      <c r="S433" s="245" t="s">
        <v>230</v>
      </c>
    </row>
    <row r="434" s="94" customFormat="1" spans="1:19">
      <c r="A434" s="203">
        <v>374</v>
      </c>
      <c r="B434" s="203" t="s">
        <v>969</v>
      </c>
      <c r="C434" s="203" t="s">
        <v>213</v>
      </c>
      <c r="D434" s="244" t="s">
        <v>29</v>
      </c>
      <c r="E434" s="203" t="s">
        <v>861</v>
      </c>
      <c r="F434" s="245" t="s">
        <v>99</v>
      </c>
      <c r="G434" s="203" t="s">
        <v>955</v>
      </c>
      <c r="H434" s="203" t="s">
        <v>300</v>
      </c>
      <c r="I434" s="244">
        <v>20</v>
      </c>
      <c r="J434" s="244" t="s">
        <v>227</v>
      </c>
      <c r="K434" s="244">
        <v>20</v>
      </c>
      <c r="L434" s="244" t="s">
        <v>838</v>
      </c>
      <c r="M434" s="203">
        <v>33</v>
      </c>
      <c r="N434" s="203">
        <v>126</v>
      </c>
      <c r="O434" s="192" t="s">
        <v>50</v>
      </c>
      <c r="P434" s="244">
        <v>2021.3</v>
      </c>
      <c r="Q434" s="244">
        <v>2021.12</v>
      </c>
      <c r="R434" s="244" t="s">
        <v>229</v>
      </c>
      <c r="S434" s="245" t="s">
        <v>230</v>
      </c>
    </row>
    <row r="435" s="94" customFormat="1" spans="1:19">
      <c r="A435" s="203">
        <v>375</v>
      </c>
      <c r="B435" s="203" t="s">
        <v>970</v>
      </c>
      <c r="C435" s="203" t="s">
        <v>213</v>
      </c>
      <c r="D435" s="244" t="s">
        <v>29</v>
      </c>
      <c r="E435" s="203" t="s">
        <v>971</v>
      </c>
      <c r="F435" s="245" t="s">
        <v>99</v>
      </c>
      <c r="G435" s="203" t="s">
        <v>955</v>
      </c>
      <c r="H435" s="203" t="s">
        <v>300</v>
      </c>
      <c r="I435" s="244">
        <v>32.5</v>
      </c>
      <c r="J435" s="244" t="s">
        <v>227</v>
      </c>
      <c r="K435" s="244">
        <v>32.5</v>
      </c>
      <c r="L435" s="244" t="s">
        <v>838</v>
      </c>
      <c r="M435" s="203">
        <v>27</v>
      </c>
      <c r="N435" s="203">
        <v>95</v>
      </c>
      <c r="O435" s="192" t="s">
        <v>50</v>
      </c>
      <c r="P435" s="244">
        <v>2021.3</v>
      </c>
      <c r="Q435" s="244">
        <v>2021.12</v>
      </c>
      <c r="R435" s="244" t="s">
        <v>229</v>
      </c>
      <c r="S435" s="245" t="s">
        <v>230</v>
      </c>
    </row>
    <row r="436" s="94" customFormat="1" spans="1:19">
      <c r="A436" s="203">
        <v>376</v>
      </c>
      <c r="B436" s="203" t="s">
        <v>972</v>
      </c>
      <c r="C436" s="203" t="s">
        <v>213</v>
      </c>
      <c r="D436" s="244" t="s">
        <v>29</v>
      </c>
      <c r="E436" s="203" t="s">
        <v>973</v>
      </c>
      <c r="F436" s="245" t="s">
        <v>99</v>
      </c>
      <c r="G436" s="203" t="s">
        <v>955</v>
      </c>
      <c r="H436" s="203" t="s">
        <v>300</v>
      </c>
      <c r="I436" s="244">
        <v>80</v>
      </c>
      <c r="J436" s="244" t="s">
        <v>227</v>
      </c>
      <c r="K436" s="244">
        <v>80</v>
      </c>
      <c r="L436" s="244" t="s">
        <v>838</v>
      </c>
      <c r="M436" s="203">
        <v>30</v>
      </c>
      <c r="N436" s="203">
        <v>103</v>
      </c>
      <c r="O436" s="192" t="s">
        <v>50</v>
      </c>
      <c r="P436" s="244">
        <v>2021.3</v>
      </c>
      <c r="Q436" s="244">
        <v>2021.12</v>
      </c>
      <c r="R436" s="244" t="s">
        <v>229</v>
      </c>
      <c r="S436" s="245" t="s">
        <v>230</v>
      </c>
    </row>
    <row r="437" s="94" customFormat="1" spans="1:19">
      <c r="A437" s="203">
        <v>377</v>
      </c>
      <c r="B437" s="203" t="s">
        <v>974</v>
      </c>
      <c r="C437" s="203" t="s">
        <v>213</v>
      </c>
      <c r="D437" s="244" t="s">
        <v>29</v>
      </c>
      <c r="E437" s="203" t="s">
        <v>975</v>
      </c>
      <c r="F437" s="245" t="s">
        <v>99</v>
      </c>
      <c r="G437" s="203" t="s">
        <v>425</v>
      </c>
      <c r="H437" s="203" t="s">
        <v>300</v>
      </c>
      <c r="I437" s="244">
        <v>13.1</v>
      </c>
      <c r="J437" s="244" t="s">
        <v>227</v>
      </c>
      <c r="K437" s="244">
        <v>13.1</v>
      </c>
      <c r="L437" s="244" t="s">
        <v>838</v>
      </c>
      <c r="M437" s="203">
        <v>28</v>
      </c>
      <c r="N437" s="203">
        <v>101</v>
      </c>
      <c r="O437" s="192" t="s">
        <v>50</v>
      </c>
      <c r="P437" s="244">
        <v>2021.3</v>
      </c>
      <c r="Q437" s="244">
        <v>2021.12</v>
      </c>
      <c r="R437" s="244" t="s">
        <v>229</v>
      </c>
      <c r="S437" s="245" t="s">
        <v>230</v>
      </c>
    </row>
    <row r="438" s="94" customFormat="1" spans="1:19">
      <c r="A438" s="203">
        <v>378</v>
      </c>
      <c r="B438" s="203" t="s">
        <v>976</v>
      </c>
      <c r="C438" s="203" t="s">
        <v>213</v>
      </c>
      <c r="D438" s="244" t="s">
        <v>29</v>
      </c>
      <c r="E438" s="203" t="s">
        <v>977</v>
      </c>
      <c r="F438" s="245" t="s">
        <v>99</v>
      </c>
      <c r="G438" s="203" t="s">
        <v>425</v>
      </c>
      <c r="H438" s="203" t="s">
        <v>300</v>
      </c>
      <c r="I438" s="244">
        <v>89.5</v>
      </c>
      <c r="J438" s="244" t="s">
        <v>227</v>
      </c>
      <c r="K438" s="244">
        <v>89.5</v>
      </c>
      <c r="L438" s="244" t="s">
        <v>838</v>
      </c>
      <c r="M438" s="203">
        <v>35</v>
      </c>
      <c r="N438" s="203">
        <v>118</v>
      </c>
      <c r="O438" s="192" t="s">
        <v>50</v>
      </c>
      <c r="P438" s="244">
        <v>2021.3</v>
      </c>
      <c r="Q438" s="244">
        <v>2021.12</v>
      </c>
      <c r="R438" s="244" t="s">
        <v>229</v>
      </c>
      <c r="S438" s="245" t="s">
        <v>230</v>
      </c>
    </row>
    <row r="439" s="94" customFormat="1" spans="1:19">
      <c r="A439" s="203">
        <v>379</v>
      </c>
      <c r="B439" s="203" t="s">
        <v>978</v>
      </c>
      <c r="C439" s="203" t="s">
        <v>213</v>
      </c>
      <c r="D439" s="244" t="s">
        <v>29</v>
      </c>
      <c r="E439" s="203" t="s">
        <v>979</v>
      </c>
      <c r="F439" s="245" t="s">
        <v>99</v>
      </c>
      <c r="G439" s="203" t="s">
        <v>425</v>
      </c>
      <c r="H439" s="203" t="s">
        <v>300</v>
      </c>
      <c r="I439" s="244">
        <v>11.85</v>
      </c>
      <c r="J439" s="244" t="s">
        <v>227</v>
      </c>
      <c r="K439" s="244">
        <v>11.85</v>
      </c>
      <c r="L439" s="244" t="s">
        <v>838</v>
      </c>
      <c r="M439" s="203">
        <v>32</v>
      </c>
      <c r="N439" s="203">
        <v>97</v>
      </c>
      <c r="O439" s="192" t="s">
        <v>50</v>
      </c>
      <c r="P439" s="244">
        <v>2021.3</v>
      </c>
      <c r="Q439" s="244">
        <v>2021.12</v>
      </c>
      <c r="R439" s="244" t="s">
        <v>229</v>
      </c>
      <c r="S439" s="245" t="s">
        <v>230</v>
      </c>
    </row>
    <row r="440" s="94" customFormat="1" spans="1:19">
      <c r="A440" s="203">
        <v>380</v>
      </c>
      <c r="B440" s="203" t="s">
        <v>980</v>
      </c>
      <c r="C440" s="203" t="s">
        <v>213</v>
      </c>
      <c r="D440" s="244" t="s">
        <v>29</v>
      </c>
      <c r="E440" s="203" t="s">
        <v>981</v>
      </c>
      <c r="F440" s="245" t="s">
        <v>99</v>
      </c>
      <c r="G440" s="203" t="s">
        <v>425</v>
      </c>
      <c r="H440" s="203" t="s">
        <v>300</v>
      </c>
      <c r="I440" s="244">
        <v>18.05</v>
      </c>
      <c r="J440" s="244" t="s">
        <v>227</v>
      </c>
      <c r="K440" s="244">
        <v>18.05</v>
      </c>
      <c r="L440" s="244" t="s">
        <v>838</v>
      </c>
      <c r="M440" s="203">
        <v>21</v>
      </c>
      <c r="N440" s="203">
        <v>80</v>
      </c>
      <c r="O440" s="192" t="s">
        <v>50</v>
      </c>
      <c r="P440" s="244">
        <v>2021.3</v>
      </c>
      <c r="Q440" s="244">
        <v>2021.12</v>
      </c>
      <c r="R440" s="244" t="s">
        <v>229</v>
      </c>
      <c r="S440" s="245" t="s">
        <v>230</v>
      </c>
    </row>
    <row r="441" s="94" customFormat="1" ht="22.5" spans="1:19">
      <c r="A441" s="203">
        <v>381</v>
      </c>
      <c r="B441" s="203" t="s">
        <v>982</v>
      </c>
      <c r="C441" s="203" t="s">
        <v>213</v>
      </c>
      <c r="D441" s="244" t="s">
        <v>29</v>
      </c>
      <c r="E441" s="203" t="s">
        <v>983</v>
      </c>
      <c r="F441" s="245" t="s">
        <v>99</v>
      </c>
      <c r="G441" s="203" t="s">
        <v>425</v>
      </c>
      <c r="H441" s="203" t="s">
        <v>300</v>
      </c>
      <c r="I441" s="244">
        <v>6.75</v>
      </c>
      <c r="J441" s="244" t="s">
        <v>227</v>
      </c>
      <c r="K441" s="244">
        <v>6.75</v>
      </c>
      <c r="L441" s="244" t="s">
        <v>838</v>
      </c>
      <c r="M441" s="203">
        <v>32</v>
      </c>
      <c r="N441" s="203">
        <v>97</v>
      </c>
      <c r="O441" s="192" t="s">
        <v>50</v>
      </c>
      <c r="P441" s="244">
        <v>2021.3</v>
      </c>
      <c r="Q441" s="244">
        <v>2021.12</v>
      </c>
      <c r="R441" s="244" t="s">
        <v>229</v>
      </c>
      <c r="S441" s="245" t="s">
        <v>230</v>
      </c>
    </row>
    <row r="442" s="94" customFormat="1" ht="22.5" spans="1:19">
      <c r="A442" s="203">
        <v>382</v>
      </c>
      <c r="B442" s="203" t="s">
        <v>984</v>
      </c>
      <c r="C442" s="203" t="s">
        <v>213</v>
      </c>
      <c r="D442" s="244" t="s">
        <v>29</v>
      </c>
      <c r="E442" s="203" t="s">
        <v>985</v>
      </c>
      <c r="F442" s="245" t="s">
        <v>99</v>
      </c>
      <c r="G442" s="203" t="s">
        <v>807</v>
      </c>
      <c r="H442" s="203" t="s">
        <v>300</v>
      </c>
      <c r="I442" s="244">
        <v>35</v>
      </c>
      <c r="J442" s="244" t="s">
        <v>227</v>
      </c>
      <c r="K442" s="244">
        <v>35</v>
      </c>
      <c r="L442" s="244" t="s">
        <v>838</v>
      </c>
      <c r="M442" s="203">
        <v>40</v>
      </c>
      <c r="N442" s="203">
        <v>150</v>
      </c>
      <c r="O442" s="192" t="s">
        <v>50</v>
      </c>
      <c r="P442" s="244">
        <v>2021.3</v>
      </c>
      <c r="Q442" s="244">
        <v>2021.12</v>
      </c>
      <c r="R442" s="244" t="s">
        <v>229</v>
      </c>
      <c r="S442" s="245" t="s">
        <v>230</v>
      </c>
    </row>
    <row r="443" s="94" customFormat="1" spans="1:19">
      <c r="A443" s="203">
        <v>383</v>
      </c>
      <c r="B443" s="203" t="s">
        <v>986</v>
      </c>
      <c r="C443" s="203" t="s">
        <v>213</v>
      </c>
      <c r="D443" s="244" t="s">
        <v>29</v>
      </c>
      <c r="E443" s="203" t="s">
        <v>848</v>
      </c>
      <c r="F443" s="245" t="s">
        <v>99</v>
      </c>
      <c r="G443" s="203" t="s">
        <v>807</v>
      </c>
      <c r="H443" s="203" t="s">
        <v>300</v>
      </c>
      <c r="I443" s="244">
        <v>52.5</v>
      </c>
      <c r="J443" s="244" t="s">
        <v>227</v>
      </c>
      <c r="K443" s="244">
        <v>52.5</v>
      </c>
      <c r="L443" s="244" t="s">
        <v>838</v>
      </c>
      <c r="M443" s="203">
        <v>30</v>
      </c>
      <c r="N443" s="203">
        <v>160</v>
      </c>
      <c r="O443" s="192" t="s">
        <v>50</v>
      </c>
      <c r="P443" s="244">
        <v>2021.3</v>
      </c>
      <c r="Q443" s="244">
        <v>2021.12</v>
      </c>
      <c r="R443" s="244" t="s">
        <v>229</v>
      </c>
      <c r="S443" s="245" t="s">
        <v>230</v>
      </c>
    </row>
    <row r="444" s="94" customFormat="1" spans="1:19">
      <c r="A444" s="203">
        <v>384</v>
      </c>
      <c r="B444" s="203" t="s">
        <v>987</v>
      </c>
      <c r="C444" s="203" t="s">
        <v>213</v>
      </c>
      <c r="D444" s="244" t="s">
        <v>29</v>
      </c>
      <c r="E444" s="203" t="s">
        <v>922</v>
      </c>
      <c r="F444" s="245" t="s">
        <v>99</v>
      </c>
      <c r="G444" s="203" t="s">
        <v>807</v>
      </c>
      <c r="H444" s="203" t="s">
        <v>300</v>
      </c>
      <c r="I444" s="244">
        <v>30</v>
      </c>
      <c r="J444" s="244" t="s">
        <v>227</v>
      </c>
      <c r="K444" s="244">
        <v>30</v>
      </c>
      <c r="L444" s="244" t="s">
        <v>838</v>
      </c>
      <c r="M444" s="203">
        <v>35</v>
      </c>
      <c r="N444" s="203">
        <v>120</v>
      </c>
      <c r="O444" s="192" t="s">
        <v>50</v>
      </c>
      <c r="P444" s="244">
        <v>2021.3</v>
      </c>
      <c r="Q444" s="244">
        <v>2021.12</v>
      </c>
      <c r="R444" s="244" t="s">
        <v>229</v>
      </c>
      <c r="S444" s="245" t="s">
        <v>230</v>
      </c>
    </row>
    <row r="445" s="94" customFormat="1" spans="1:19">
      <c r="A445" s="203">
        <v>385</v>
      </c>
      <c r="B445" s="203" t="s">
        <v>988</v>
      </c>
      <c r="C445" s="203" t="s">
        <v>213</v>
      </c>
      <c r="D445" s="244" t="s">
        <v>29</v>
      </c>
      <c r="E445" s="203" t="s">
        <v>432</v>
      </c>
      <c r="F445" s="245" t="s">
        <v>99</v>
      </c>
      <c r="G445" s="203" t="s">
        <v>807</v>
      </c>
      <c r="H445" s="203" t="s">
        <v>300</v>
      </c>
      <c r="I445" s="244">
        <v>50</v>
      </c>
      <c r="J445" s="244" t="s">
        <v>227</v>
      </c>
      <c r="K445" s="244">
        <v>50</v>
      </c>
      <c r="L445" s="244" t="s">
        <v>838</v>
      </c>
      <c r="M445" s="203">
        <v>30</v>
      </c>
      <c r="N445" s="203">
        <v>130</v>
      </c>
      <c r="O445" s="192" t="s">
        <v>50</v>
      </c>
      <c r="P445" s="244">
        <v>2021.3</v>
      </c>
      <c r="Q445" s="244">
        <v>2021.12</v>
      </c>
      <c r="R445" s="244" t="s">
        <v>229</v>
      </c>
      <c r="S445" s="245" t="s">
        <v>230</v>
      </c>
    </row>
    <row r="446" s="94" customFormat="1" spans="1:19">
      <c r="A446" s="203">
        <v>386</v>
      </c>
      <c r="B446" s="203" t="s">
        <v>989</v>
      </c>
      <c r="C446" s="203" t="s">
        <v>213</v>
      </c>
      <c r="D446" s="244" t="s">
        <v>29</v>
      </c>
      <c r="E446" s="203" t="s">
        <v>990</v>
      </c>
      <c r="F446" s="245" t="s">
        <v>99</v>
      </c>
      <c r="G446" s="203" t="s">
        <v>803</v>
      </c>
      <c r="H446" s="203" t="s">
        <v>300</v>
      </c>
      <c r="I446" s="244">
        <v>186.7</v>
      </c>
      <c r="J446" s="244" t="s">
        <v>227</v>
      </c>
      <c r="K446" s="244">
        <v>186.7</v>
      </c>
      <c r="L446" s="244" t="s">
        <v>838</v>
      </c>
      <c r="M446" s="203">
        <v>46</v>
      </c>
      <c r="N446" s="203">
        <v>105</v>
      </c>
      <c r="O446" s="192" t="s">
        <v>50</v>
      </c>
      <c r="P446" s="244">
        <v>2021.3</v>
      </c>
      <c r="Q446" s="244">
        <v>2021.12</v>
      </c>
      <c r="R446" s="244" t="s">
        <v>229</v>
      </c>
      <c r="S446" s="245" t="s">
        <v>230</v>
      </c>
    </row>
    <row r="447" s="94" customFormat="1" spans="1:19">
      <c r="A447" s="203">
        <v>387</v>
      </c>
      <c r="B447" s="203" t="s">
        <v>991</v>
      </c>
      <c r="C447" s="203" t="s">
        <v>213</v>
      </c>
      <c r="D447" s="244" t="s">
        <v>29</v>
      </c>
      <c r="E447" s="203" t="s">
        <v>992</v>
      </c>
      <c r="F447" s="245" t="s">
        <v>99</v>
      </c>
      <c r="G447" s="203" t="s">
        <v>803</v>
      </c>
      <c r="H447" s="203" t="s">
        <v>300</v>
      </c>
      <c r="I447" s="244">
        <v>321.9</v>
      </c>
      <c r="J447" s="244" t="s">
        <v>227</v>
      </c>
      <c r="K447" s="244">
        <v>321.9</v>
      </c>
      <c r="L447" s="244" t="s">
        <v>838</v>
      </c>
      <c r="M447" s="203">
        <v>58</v>
      </c>
      <c r="N447" s="203">
        <v>185</v>
      </c>
      <c r="O447" s="192" t="s">
        <v>50</v>
      </c>
      <c r="P447" s="244">
        <v>2021.3</v>
      </c>
      <c r="Q447" s="244">
        <v>2021.12</v>
      </c>
      <c r="R447" s="244" t="s">
        <v>229</v>
      </c>
      <c r="S447" s="245" t="s">
        <v>230</v>
      </c>
    </row>
    <row r="448" s="94" customFormat="1" spans="1:19">
      <c r="A448" s="203">
        <v>388</v>
      </c>
      <c r="B448" s="203" t="s">
        <v>993</v>
      </c>
      <c r="C448" s="203" t="s">
        <v>213</v>
      </c>
      <c r="D448" s="244" t="s">
        <v>29</v>
      </c>
      <c r="E448" s="203" t="s">
        <v>858</v>
      </c>
      <c r="F448" s="245" t="s">
        <v>99</v>
      </c>
      <c r="G448" s="203" t="s">
        <v>803</v>
      </c>
      <c r="H448" s="203" t="s">
        <v>300</v>
      </c>
      <c r="I448" s="244">
        <v>125</v>
      </c>
      <c r="J448" s="244" t="s">
        <v>227</v>
      </c>
      <c r="K448" s="244">
        <v>125</v>
      </c>
      <c r="L448" s="244" t="s">
        <v>838</v>
      </c>
      <c r="M448" s="203">
        <v>30</v>
      </c>
      <c r="N448" s="203">
        <v>110</v>
      </c>
      <c r="O448" s="192" t="s">
        <v>50</v>
      </c>
      <c r="P448" s="244">
        <v>2021.3</v>
      </c>
      <c r="Q448" s="244">
        <v>2021.12</v>
      </c>
      <c r="R448" s="244" t="s">
        <v>229</v>
      </c>
      <c r="S448" s="245" t="s">
        <v>230</v>
      </c>
    </row>
    <row r="449" s="94" customFormat="1" ht="22.5" spans="1:19">
      <c r="A449" s="203">
        <v>389</v>
      </c>
      <c r="B449" s="203" t="s">
        <v>994</v>
      </c>
      <c r="C449" s="203" t="s">
        <v>213</v>
      </c>
      <c r="D449" s="244" t="s">
        <v>29</v>
      </c>
      <c r="E449" s="203" t="s">
        <v>939</v>
      </c>
      <c r="F449" s="245" t="s">
        <v>99</v>
      </c>
      <c r="G449" s="203" t="s">
        <v>803</v>
      </c>
      <c r="H449" s="203" t="s">
        <v>300</v>
      </c>
      <c r="I449" s="244">
        <v>175</v>
      </c>
      <c r="J449" s="244" t="s">
        <v>227</v>
      </c>
      <c r="K449" s="244">
        <v>175</v>
      </c>
      <c r="L449" s="244" t="s">
        <v>838</v>
      </c>
      <c r="M449" s="203">
        <v>30</v>
      </c>
      <c r="N449" s="203">
        <v>115</v>
      </c>
      <c r="O449" s="192" t="s">
        <v>50</v>
      </c>
      <c r="P449" s="244">
        <v>2021.3</v>
      </c>
      <c r="Q449" s="244">
        <v>2021.12</v>
      </c>
      <c r="R449" s="244" t="s">
        <v>229</v>
      </c>
      <c r="S449" s="245" t="s">
        <v>230</v>
      </c>
    </row>
    <row r="450" s="94" customFormat="1" spans="1:19">
      <c r="A450" s="203">
        <v>390</v>
      </c>
      <c r="B450" s="203" t="s">
        <v>995</v>
      </c>
      <c r="C450" s="203" t="s">
        <v>213</v>
      </c>
      <c r="D450" s="244" t="s">
        <v>29</v>
      </c>
      <c r="E450" s="203" t="s">
        <v>996</v>
      </c>
      <c r="F450" s="245" t="s">
        <v>99</v>
      </c>
      <c r="G450" s="203" t="s">
        <v>997</v>
      </c>
      <c r="H450" s="203" t="s">
        <v>300</v>
      </c>
      <c r="I450" s="244">
        <v>85</v>
      </c>
      <c r="J450" s="244" t="s">
        <v>227</v>
      </c>
      <c r="K450" s="244">
        <v>85</v>
      </c>
      <c r="L450" s="244" t="s">
        <v>838</v>
      </c>
      <c r="M450" s="203">
        <v>46</v>
      </c>
      <c r="N450" s="203">
        <v>184</v>
      </c>
      <c r="O450" s="192" t="s">
        <v>50</v>
      </c>
      <c r="P450" s="244">
        <v>2021.3</v>
      </c>
      <c r="Q450" s="244">
        <v>2021.12</v>
      </c>
      <c r="R450" s="244" t="s">
        <v>229</v>
      </c>
      <c r="S450" s="245" t="s">
        <v>230</v>
      </c>
    </row>
    <row r="451" s="94" customFormat="1" ht="22.5" spans="1:19">
      <c r="A451" s="203">
        <v>391</v>
      </c>
      <c r="B451" s="203" t="s">
        <v>998</v>
      </c>
      <c r="C451" s="203" t="s">
        <v>213</v>
      </c>
      <c r="D451" s="244" t="s">
        <v>29</v>
      </c>
      <c r="E451" s="203" t="s">
        <v>999</v>
      </c>
      <c r="F451" s="245" t="s">
        <v>99</v>
      </c>
      <c r="G451" s="203" t="s">
        <v>997</v>
      </c>
      <c r="H451" s="203" t="s">
        <v>300</v>
      </c>
      <c r="I451" s="244">
        <v>14.75</v>
      </c>
      <c r="J451" s="244" t="s">
        <v>227</v>
      </c>
      <c r="K451" s="244">
        <v>14.75</v>
      </c>
      <c r="L451" s="244" t="s">
        <v>838</v>
      </c>
      <c r="M451" s="203">
        <v>28</v>
      </c>
      <c r="N451" s="203">
        <v>84</v>
      </c>
      <c r="O451" s="192" t="s">
        <v>50</v>
      </c>
      <c r="P451" s="244">
        <v>2021.3</v>
      </c>
      <c r="Q451" s="244">
        <v>2021.12</v>
      </c>
      <c r="R451" s="244" t="s">
        <v>229</v>
      </c>
      <c r="S451" s="245" t="s">
        <v>230</v>
      </c>
    </row>
    <row r="452" s="94" customFormat="1" spans="1:19">
      <c r="A452" s="203">
        <v>392</v>
      </c>
      <c r="B452" s="203" t="s">
        <v>1000</v>
      </c>
      <c r="C452" s="203" t="s">
        <v>213</v>
      </c>
      <c r="D452" s="244" t="s">
        <v>29</v>
      </c>
      <c r="E452" s="203" t="s">
        <v>1001</v>
      </c>
      <c r="F452" s="245" t="s">
        <v>99</v>
      </c>
      <c r="G452" s="203" t="s">
        <v>797</v>
      </c>
      <c r="H452" s="203" t="s">
        <v>300</v>
      </c>
      <c r="I452" s="244">
        <v>141</v>
      </c>
      <c r="J452" s="244" t="s">
        <v>227</v>
      </c>
      <c r="K452" s="244">
        <v>141</v>
      </c>
      <c r="L452" s="244" t="s">
        <v>838</v>
      </c>
      <c r="M452" s="203">
        <v>46</v>
      </c>
      <c r="N452" s="203">
        <v>209</v>
      </c>
      <c r="O452" s="192" t="s">
        <v>50</v>
      </c>
      <c r="P452" s="244">
        <v>2021.3</v>
      </c>
      <c r="Q452" s="244">
        <v>2021.12</v>
      </c>
      <c r="R452" s="244" t="s">
        <v>229</v>
      </c>
      <c r="S452" s="245" t="s">
        <v>230</v>
      </c>
    </row>
    <row r="453" s="94" customFormat="1" ht="22.5" spans="1:19">
      <c r="A453" s="203">
        <v>393</v>
      </c>
      <c r="B453" s="203" t="s">
        <v>1002</v>
      </c>
      <c r="C453" s="203" t="s">
        <v>213</v>
      </c>
      <c r="D453" s="244" t="s">
        <v>29</v>
      </c>
      <c r="E453" s="203" t="s">
        <v>1003</v>
      </c>
      <c r="F453" s="245" t="s">
        <v>99</v>
      </c>
      <c r="G453" s="203" t="s">
        <v>797</v>
      </c>
      <c r="H453" s="203" t="s">
        <v>300</v>
      </c>
      <c r="I453" s="244">
        <v>36.5</v>
      </c>
      <c r="J453" s="244" t="s">
        <v>227</v>
      </c>
      <c r="K453" s="244">
        <v>36.5</v>
      </c>
      <c r="L453" s="244" t="s">
        <v>838</v>
      </c>
      <c r="M453" s="203">
        <v>25</v>
      </c>
      <c r="N453" s="203">
        <v>104</v>
      </c>
      <c r="O453" s="192" t="s">
        <v>50</v>
      </c>
      <c r="P453" s="244">
        <v>2021.3</v>
      </c>
      <c r="Q453" s="244">
        <v>2021.12</v>
      </c>
      <c r="R453" s="244" t="s">
        <v>229</v>
      </c>
      <c r="S453" s="245" t="s">
        <v>230</v>
      </c>
    </row>
    <row r="454" s="94" customFormat="1" spans="1:19">
      <c r="A454" s="203">
        <v>394</v>
      </c>
      <c r="B454" s="203" t="s">
        <v>1004</v>
      </c>
      <c r="C454" s="203" t="s">
        <v>213</v>
      </c>
      <c r="D454" s="244" t="s">
        <v>29</v>
      </c>
      <c r="E454" s="203" t="s">
        <v>1005</v>
      </c>
      <c r="F454" s="245" t="s">
        <v>99</v>
      </c>
      <c r="G454" s="203" t="s">
        <v>797</v>
      </c>
      <c r="H454" s="203" t="s">
        <v>300</v>
      </c>
      <c r="I454" s="244">
        <v>115.5</v>
      </c>
      <c r="J454" s="244" t="s">
        <v>227</v>
      </c>
      <c r="K454" s="244">
        <v>115.5</v>
      </c>
      <c r="L454" s="244" t="s">
        <v>838</v>
      </c>
      <c r="M454" s="203">
        <v>33</v>
      </c>
      <c r="N454" s="203">
        <v>130</v>
      </c>
      <c r="O454" s="192" t="s">
        <v>50</v>
      </c>
      <c r="P454" s="244">
        <v>2021.3</v>
      </c>
      <c r="Q454" s="244">
        <v>2021.12</v>
      </c>
      <c r="R454" s="244" t="s">
        <v>229</v>
      </c>
      <c r="S454" s="245" t="s">
        <v>230</v>
      </c>
    </row>
    <row r="455" s="94" customFormat="1" ht="22.5" spans="1:19">
      <c r="A455" s="203">
        <v>395</v>
      </c>
      <c r="B455" s="203" t="s">
        <v>1006</v>
      </c>
      <c r="C455" s="203" t="s">
        <v>213</v>
      </c>
      <c r="D455" s="244" t="s">
        <v>29</v>
      </c>
      <c r="E455" s="203" t="s">
        <v>1007</v>
      </c>
      <c r="F455" s="245" t="s">
        <v>99</v>
      </c>
      <c r="G455" s="203" t="s">
        <v>797</v>
      </c>
      <c r="H455" s="203" t="s">
        <v>300</v>
      </c>
      <c r="I455" s="244">
        <v>65</v>
      </c>
      <c r="J455" s="244" t="s">
        <v>227</v>
      </c>
      <c r="K455" s="244">
        <v>65</v>
      </c>
      <c r="L455" s="244" t="s">
        <v>838</v>
      </c>
      <c r="M455" s="203">
        <v>31</v>
      </c>
      <c r="N455" s="203">
        <v>114</v>
      </c>
      <c r="O455" s="192" t="s">
        <v>50</v>
      </c>
      <c r="P455" s="244">
        <v>2021.3</v>
      </c>
      <c r="Q455" s="244">
        <v>2021.12</v>
      </c>
      <c r="R455" s="244" t="s">
        <v>229</v>
      </c>
      <c r="S455" s="245" t="s">
        <v>230</v>
      </c>
    </row>
    <row r="456" s="94" customFormat="1" ht="22.5" spans="1:19">
      <c r="A456" s="203">
        <v>396</v>
      </c>
      <c r="B456" s="203" t="s">
        <v>1008</v>
      </c>
      <c r="C456" s="203" t="s">
        <v>213</v>
      </c>
      <c r="D456" s="244" t="s">
        <v>29</v>
      </c>
      <c r="E456" s="203" t="s">
        <v>1009</v>
      </c>
      <c r="F456" s="203" t="s">
        <v>131</v>
      </c>
      <c r="G456" s="203" t="s">
        <v>1010</v>
      </c>
      <c r="H456" s="203" t="s">
        <v>300</v>
      </c>
      <c r="I456" s="244">
        <v>14</v>
      </c>
      <c r="J456" s="244" t="s">
        <v>227</v>
      </c>
      <c r="K456" s="244">
        <v>14</v>
      </c>
      <c r="L456" s="244" t="s">
        <v>838</v>
      </c>
      <c r="M456" s="203">
        <v>82</v>
      </c>
      <c r="N456" s="203">
        <v>421</v>
      </c>
      <c r="O456" s="192" t="s">
        <v>50</v>
      </c>
      <c r="P456" s="244">
        <v>2021.3</v>
      </c>
      <c r="Q456" s="244">
        <v>2021.12</v>
      </c>
      <c r="R456" s="244" t="s">
        <v>229</v>
      </c>
      <c r="S456" s="245" t="s">
        <v>230</v>
      </c>
    </row>
    <row r="457" s="94" customFormat="1" spans="1:19">
      <c r="A457" s="203">
        <v>397</v>
      </c>
      <c r="B457" s="203" t="s">
        <v>1011</v>
      </c>
      <c r="C457" s="203" t="s">
        <v>213</v>
      </c>
      <c r="D457" s="244" t="s">
        <v>29</v>
      </c>
      <c r="E457" s="203" t="s">
        <v>1012</v>
      </c>
      <c r="F457" s="203" t="s">
        <v>131</v>
      </c>
      <c r="G457" s="203" t="s">
        <v>1013</v>
      </c>
      <c r="H457" s="203" t="s">
        <v>300</v>
      </c>
      <c r="I457" s="244">
        <v>170</v>
      </c>
      <c r="J457" s="244" t="s">
        <v>227</v>
      </c>
      <c r="K457" s="244">
        <v>170</v>
      </c>
      <c r="L457" s="244" t="s">
        <v>838</v>
      </c>
      <c r="M457" s="203">
        <v>65</v>
      </c>
      <c r="N457" s="203">
        <v>225</v>
      </c>
      <c r="O457" s="192" t="s">
        <v>50</v>
      </c>
      <c r="P457" s="244">
        <v>2021.3</v>
      </c>
      <c r="Q457" s="244">
        <v>2021.12</v>
      </c>
      <c r="R457" s="244" t="s">
        <v>229</v>
      </c>
      <c r="S457" s="245" t="s">
        <v>230</v>
      </c>
    </row>
    <row r="458" s="94" customFormat="1" spans="1:19">
      <c r="A458" s="203">
        <v>398</v>
      </c>
      <c r="B458" s="203" t="s">
        <v>1014</v>
      </c>
      <c r="C458" s="203" t="s">
        <v>213</v>
      </c>
      <c r="D458" s="244" t="s">
        <v>29</v>
      </c>
      <c r="E458" s="203" t="s">
        <v>317</v>
      </c>
      <c r="F458" s="203" t="s">
        <v>131</v>
      </c>
      <c r="G458" s="203" t="s">
        <v>1013</v>
      </c>
      <c r="H458" s="203" t="s">
        <v>300</v>
      </c>
      <c r="I458" s="244">
        <v>45</v>
      </c>
      <c r="J458" s="244" t="s">
        <v>227</v>
      </c>
      <c r="K458" s="244">
        <v>45</v>
      </c>
      <c r="L458" s="244" t="s">
        <v>838</v>
      </c>
      <c r="M458" s="203">
        <v>20</v>
      </c>
      <c r="N458" s="203">
        <v>63</v>
      </c>
      <c r="O458" s="192" t="s">
        <v>50</v>
      </c>
      <c r="P458" s="244">
        <v>2021.3</v>
      </c>
      <c r="Q458" s="244">
        <v>2021.12</v>
      </c>
      <c r="R458" s="244" t="s">
        <v>229</v>
      </c>
      <c r="S458" s="245" t="s">
        <v>230</v>
      </c>
    </row>
    <row r="459" s="94" customFormat="1" spans="1:19">
      <c r="A459" s="203">
        <v>399</v>
      </c>
      <c r="B459" s="203" t="s">
        <v>1015</v>
      </c>
      <c r="C459" s="203" t="s">
        <v>213</v>
      </c>
      <c r="D459" s="244" t="s">
        <v>29</v>
      </c>
      <c r="E459" s="203" t="s">
        <v>943</v>
      </c>
      <c r="F459" s="203" t="s">
        <v>131</v>
      </c>
      <c r="G459" s="203" t="s">
        <v>1013</v>
      </c>
      <c r="H459" s="203" t="s">
        <v>300</v>
      </c>
      <c r="I459" s="244">
        <v>150</v>
      </c>
      <c r="J459" s="244" t="s">
        <v>227</v>
      </c>
      <c r="K459" s="244">
        <v>150</v>
      </c>
      <c r="L459" s="244" t="s">
        <v>838</v>
      </c>
      <c r="M459" s="203">
        <v>16</v>
      </c>
      <c r="N459" s="203">
        <v>83</v>
      </c>
      <c r="O459" s="192" t="s">
        <v>50</v>
      </c>
      <c r="P459" s="244">
        <v>2021.3</v>
      </c>
      <c r="Q459" s="244">
        <v>2021.12</v>
      </c>
      <c r="R459" s="244" t="s">
        <v>229</v>
      </c>
      <c r="S459" s="245" t="s">
        <v>230</v>
      </c>
    </row>
    <row r="460" s="94" customFormat="1" spans="1:19">
      <c r="A460" s="203">
        <v>400</v>
      </c>
      <c r="B460" s="203" t="s">
        <v>1016</v>
      </c>
      <c r="C460" s="203" t="s">
        <v>213</v>
      </c>
      <c r="D460" s="244" t="s">
        <v>29</v>
      </c>
      <c r="E460" s="203" t="s">
        <v>922</v>
      </c>
      <c r="F460" s="203" t="s">
        <v>131</v>
      </c>
      <c r="G460" s="203" t="s">
        <v>1013</v>
      </c>
      <c r="H460" s="203" t="s">
        <v>300</v>
      </c>
      <c r="I460" s="244">
        <v>30</v>
      </c>
      <c r="J460" s="244" t="s">
        <v>227</v>
      </c>
      <c r="K460" s="244">
        <v>30</v>
      </c>
      <c r="L460" s="244" t="s">
        <v>838</v>
      </c>
      <c r="M460" s="203">
        <v>25</v>
      </c>
      <c r="N460" s="203">
        <v>103</v>
      </c>
      <c r="O460" s="192" t="s">
        <v>50</v>
      </c>
      <c r="P460" s="244">
        <v>2021.3</v>
      </c>
      <c r="Q460" s="244">
        <v>2021.12</v>
      </c>
      <c r="R460" s="244" t="s">
        <v>229</v>
      </c>
      <c r="S460" s="245" t="s">
        <v>230</v>
      </c>
    </row>
    <row r="461" s="94" customFormat="1" spans="1:19">
      <c r="A461" s="203">
        <v>401</v>
      </c>
      <c r="B461" s="203" t="s">
        <v>1017</v>
      </c>
      <c r="C461" s="203" t="s">
        <v>213</v>
      </c>
      <c r="D461" s="244" t="s">
        <v>29</v>
      </c>
      <c r="E461" s="203" t="s">
        <v>897</v>
      </c>
      <c r="F461" s="203" t="s">
        <v>131</v>
      </c>
      <c r="G461" s="203" t="s">
        <v>1013</v>
      </c>
      <c r="H461" s="203" t="s">
        <v>300</v>
      </c>
      <c r="I461" s="244">
        <v>13</v>
      </c>
      <c r="J461" s="244" t="s">
        <v>227</v>
      </c>
      <c r="K461" s="244">
        <v>13</v>
      </c>
      <c r="L461" s="244" t="s">
        <v>838</v>
      </c>
      <c r="M461" s="203">
        <v>50</v>
      </c>
      <c r="N461" s="203">
        <v>300</v>
      </c>
      <c r="O461" s="192" t="s">
        <v>50</v>
      </c>
      <c r="P461" s="244">
        <v>2021.3</v>
      </c>
      <c r="Q461" s="244">
        <v>2021.12</v>
      </c>
      <c r="R461" s="244" t="s">
        <v>229</v>
      </c>
      <c r="S461" s="245" t="s">
        <v>230</v>
      </c>
    </row>
    <row r="462" s="94" customFormat="1" spans="1:19">
      <c r="A462" s="203">
        <v>402</v>
      </c>
      <c r="B462" s="203" t="s">
        <v>1018</v>
      </c>
      <c r="C462" s="203" t="s">
        <v>213</v>
      </c>
      <c r="D462" s="244" t="s">
        <v>29</v>
      </c>
      <c r="E462" s="203" t="s">
        <v>858</v>
      </c>
      <c r="F462" s="203" t="s">
        <v>131</v>
      </c>
      <c r="G462" s="203" t="s">
        <v>132</v>
      </c>
      <c r="H462" s="203" t="s">
        <v>300</v>
      </c>
      <c r="I462" s="244">
        <v>125</v>
      </c>
      <c r="J462" s="244" t="s">
        <v>227</v>
      </c>
      <c r="K462" s="244">
        <v>125</v>
      </c>
      <c r="L462" s="244" t="s">
        <v>838</v>
      </c>
      <c r="M462" s="203">
        <v>155</v>
      </c>
      <c r="N462" s="203">
        <v>633</v>
      </c>
      <c r="O462" s="192" t="s">
        <v>50</v>
      </c>
      <c r="P462" s="244">
        <v>2021.3</v>
      </c>
      <c r="Q462" s="244">
        <v>2021.12</v>
      </c>
      <c r="R462" s="244" t="s">
        <v>229</v>
      </c>
      <c r="S462" s="245" t="s">
        <v>230</v>
      </c>
    </row>
    <row r="463" s="94" customFormat="1" spans="1:19">
      <c r="A463" s="203">
        <v>403</v>
      </c>
      <c r="B463" s="203" t="s">
        <v>1019</v>
      </c>
      <c r="C463" s="203" t="s">
        <v>213</v>
      </c>
      <c r="D463" s="244" t="s">
        <v>29</v>
      </c>
      <c r="E463" s="203" t="s">
        <v>1020</v>
      </c>
      <c r="F463" s="203" t="s">
        <v>131</v>
      </c>
      <c r="G463" s="203" t="s">
        <v>132</v>
      </c>
      <c r="H463" s="203" t="s">
        <v>300</v>
      </c>
      <c r="I463" s="244">
        <v>10</v>
      </c>
      <c r="J463" s="244" t="s">
        <v>227</v>
      </c>
      <c r="K463" s="244">
        <v>10</v>
      </c>
      <c r="L463" s="244" t="s">
        <v>838</v>
      </c>
      <c r="M463" s="203">
        <v>34</v>
      </c>
      <c r="N463" s="203">
        <v>150</v>
      </c>
      <c r="O463" s="192" t="s">
        <v>50</v>
      </c>
      <c r="P463" s="244">
        <v>2021.3</v>
      </c>
      <c r="Q463" s="244">
        <v>2021.12</v>
      </c>
      <c r="R463" s="244" t="s">
        <v>229</v>
      </c>
      <c r="S463" s="245" t="s">
        <v>230</v>
      </c>
    </row>
    <row r="464" s="94" customFormat="1" spans="1:19">
      <c r="A464" s="203">
        <v>404</v>
      </c>
      <c r="B464" s="203" t="s">
        <v>1021</v>
      </c>
      <c r="C464" s="203" t="s">
        <v>213</v>
      </c>
      <c r="D464" s="244" t="s">
        <v>29</v>
      </c>
      <c r="E464" s="203" t="s">
        <v>1022</v>
      </c>
      <c r="F464" s="203" t="s">
        <v>131</v>
      </c>
      <c r="G464" s="203" t="s">
        <v>450</v>
      </c>
      <c r="H464" s="203" t="s">
        <v>300</v>
      </c>
      <c r="I464" s="244">
        <v>10.4</v>
      </c>
      <c r="J464" s="244" t="s">
        <v>227</v>
      </c>
      <c r="K464" s="244">
        <v>10.4</v>
      </c>
      <c r="L464" s="244" t="s">
        <v>838</v>
      </c>
      <c r="M464" s="203">
        <v>80</v>
      </c>
      <c r="N464" s="203">
        <v>400</v>
      </c>
      <c r="O464" s="192" t="s">
        <v>50</v>
      </c>
      <c r="P464" s="244">
        <v>2021.3</v>
      </c>
      <c r="Q464" s="244">
        <v>2021.12</v>
      </c>
      <c r="R464" s="244" t="s">
        <v>229</v>
      </c>
      <c r="S464" s="245" t="s">
        <v>230</v>
      </c>
    </row>
    <row r="465" ht="36" customHeight="1" spans="1:19">
      <c r="A465" s="195"/>
      <c r="B465" s="237" t="s">
        <v>1023</v>
      </c>
      <c r="C465" s="195"/>
      <c r="D465" s="195"/>
      <c r="E465" s="238"/>
      <c r="F465" s="238"/>
      <c r="G465" s="238"/>
      <c r="H465" s="238"/>
      <c r="I465" s="263">
        <v>1311.265</v>
      </c>
      <c r="J465" s="238"/>
      <c r="K465" s="263">
        <v>1311.265</v>
      </c>
      <c r="L465" s="195"/>
      <c r="M465" s="195"/>
      <c r="N465" s="195"/>
      <c r="O465" s="192"/>
      <c r="P465" s="195"/>
      <c r="Q465" s="195"/>
      <c r="R465" s="195"/>
      <c r="S465" s="195"/>
    </row>
    <row r="466" s="86" customFormat="1" ht="39" customHeight="1" spans="1:19">
      <c r="A466" s="31">
        <v>405</v>
      </c>
      <c r="B466" s="189" t="s">
        <v>1024</v>
      </c>
      <c r="C466" s="189" t="s">
        <v>213</v>
      </c>
      <c r="D466" s="189" t="s">
        <v>29</v>
      </c>
      <c r="E466" s="189" t="s">
        <v>1025</v>
      </c>
      <c r="F466" s="31" t="s">
        <v>283</v>
      </c>
      <c r="G466" s="189" t="s">
        <v>551</v>
      </c>
      <c r="H466" s="31" t="s">
        <v>300</v>
      </c>
      <c r="I466" s="61">
        <v>104</v>
      </c>
      <c r="J466" s="264" t="s">
        <v>227</v>
      </c>
      <c r="K466" s="61">
        <v>104</v>
      </c>
      <c r="L466" s="31" t="s">
        <v>552</v>
      </c>
      <c r="M466" s="31">
        <v>150</v>
      </c>
      <c r="N466" s="31">
        <v>574</v>
      </c>
      <c r="O466" s="189" t="s">
        <v>50</v>
      </c>
      <c r="P466" s="31">
        <v>2021.3</v>
      </c>
      <c r="Q466" s="31">
        <v>2021.12</v>
      </c>
      <c r="R466" s="31" t="s">
        <v>302</v>
      </c>
      <c r="S466" s="31" t="s">
        <v>302</v>
      </c>
    </row>
    <row r="467" s="86" customFormat="1" ht="40" customHeight="1" spans="1:19">
      <c r="A467" s="31">
        <v>406</v>
      </c>
      <c r="B467" s="31" t="s">
        <v>1026</v>
      </c>
      <c r="C467" s="31" t="s">
        <v>213</v>
      </c>
      <c r="D467" s="31" t="s">
        <v>223</v>
      </c>
      <c r="E467" s="31" t="s">
        <v>1027</v>
      </c>
      <c r="F467" s="201" t="s">
        <v>283</v>
      </c>
      <c r="G467" s="31" t="s">
        <v>471</v>
      </c>
      <c r="H467" s="31" t="s">
        <v>1028</v>
      </c>
      <c r="I467" s="265">
        <v>173.07</v>
      </c>
      <c r="J467" s="31" t="s">
        <v>227</v>
      </c>
      <c r="K467" s="265">
        <v>173.07</v>
      </c>
      <c r="L467" s="31" t="s">
        <v>1029</v>
      </c>
      <c r="M467" s="31">
        <v>145</v>
      </c>
      <c r="N467" s="31">
        <v>505</v>
      </c>
      <c r="O467" s="189" t="s">
        <v>50</v>
      </c>
      <c r="P467" s="31">
        <v>2021.3</v>
      </c>
      <c r="Q467" s="31">
        <v>2021.12</v>
      </c>
      <c r="R467" s="31" t="s">
        <v>229</v>
      </c>
      <c r="S467" s="24" t="s">
        <v>1030</v>
      </c>
    </row>
    <row r="468" s="86" customFormat="1" ht="38" customHeight="1" spans="1:19">
      <c r="A468" s="31">
        <v>407</v>
      </c>
      <c r="B468" s="31" t="s">
        <v>1031</v>
      </c>
      <c r="C468" s="31" t="s">
        <v>213</v>
      </c>
      <c r="D468" s="31" t="s">
        <v>223</v>
      </c>
      <c r="E468" s="31" t="s">
        <v>1032</v>
      </c>
      <c r="F468" s="201" t="s">
        <v>283</v>
      </c>
      <c r="G468" s="31" t="s">
        <v>471</v>
      </c>
      <c r="H468" s="31" t="s">
        <v>1028</v>
      </c>
      <c r="I468" s="265">
        <v>48.075</v>
      </c>
      <c r="J468" s="31" t="s">
        <v>227</v>
      </c>
      <c r="K468" s="265">
        <v>48.075</v>
      </c>
      <c r="L468" s="31" t="s">
        <v>603</v>
      </c>
      <c r="M468" s="31">
        <v>183</v>
      </c>
      <c r="N468" s="31">
        <v>616</v>
      </c>
      <c r="O468" s="189" t="s">
        <v>50</v>
      </c>
      <c r="P468" s="31">
        <v>2021.3</v>
      </c>
      <c r="Q468" s="31">
        <v>2021.12</v>
      </c>
      <c r="R468" s="31" t="s">
        <v>229</v>
      </c>
      <c r="S468" s="24" t="s">
        <v>1030</v>
      </c>
    </row>
    <row r="469" s="86" customFormat="1" ht="39" customHeight="1" spans="1:19">
      <c r="A469" s="31">
        <v>408</v>
      </c>
      <c r="B469" s="31" t="s">
        <v>1033</v>
      </c>
      <c r="C469" s="31" t="s">
        <v>213</v>
      </c>
      <c r="D469" s="31" t="s">
        <v>223</v>
      </c>
      <c r="E469" s="31" t="s">
        <v>1034</v>
      </c>
      <c r="F469" s="31" t="s">
        <v>283</v>
      </c>
      <c r="G469" s="31" t="s">
        <v>486</v>
      </c>
      <c r="H469" s="31" t="s">
        <v>300</v>
      </c>
      <c r="I469" s="218">
        <v>50.14</v>
      </c>
      <c r="J469" s="31" t="s">
        <v>227</v>
      </c>
      <c r="K469" s="255">
        <v>50.14</v>
      </c>
      <c r="L469" s="31" t="s">
        <v>824</v>
      </c>
      <c r="M469" s="255">
        <v>66</v>
      </c>
      <c r="N469" s="255">
        <v>245</v>
      </c>
      <c r="O469" s="189" t="s">
        <v>50</v>
      </c>
      <c r="P469" s="31">
        <v>2021.3</v>
      </c>
      <c r="Q469" s="31">
        <v>2021.12</v>
      </c>
      <c r="R469" s="31" t="s">
        <v>229</v>
      </c>
      <c r="S469" s="24" t="s">
        <v>1030</v>
      </c>
    </row>
    <row r="470" s="86" customFormat="1" ht="40" customHeight="1" spans="1:19">
      <c r="A470" s="31">
        <v>409</v>
      </c>
      <c r="B470" s="31" t="s">
        <v>1035</v>
      </c>
      <c r="C470" s="31" t="s">
        <v>213</v>
      </c>
      <c r="D470" s="31" t="s">
        <v>223</v>
      </c>
      <c r="E470" s="31" t="s">
        <v>1036</v>
      </c>
      <c r="F470" s="31" t="s">
        <v>199</v>
      </c>
      <c r="G470" s="31" t="s">
        <v>200</v>
      </c>
      <c r="H470" s="31" t="s">
        <v>300</v>
      </c>
      <c r="I470" s="255">
        <v>105</v>
      </c>
      <c r="J470" s="31" t="s">
        <v>227</v>
      </c>
      <c r="K470" s="255">
        <v>105</v>
      </c>
      <c r="L470" s="31" t="s">
        <v>487</v>
      </c>
      <c r="M470" s="31">
        <v>87</v>
      </c>
      <c r="N470" s="31">
        <v>346</v>
      </c>
      <c r="O470" s="189" t="s">
        <v>50</v>
      </c>
      <c r="P470" s="31">
        <v>2021.3</v>
      </c>
      <c r="Q470" s="31">
        <v>2021.12</v>
      </c>
      <c r="R470" s="31" t="s">
        <v>229</v>
      </c>
      <c r="S470" s="24" t="s">
        <v>1030</v>
      </c>
    </row>
    <row r="471" s="86" customFormat="1" ht="41" customHeight="1" spans="1:19">
      <c r="A471" s="31">
        <v>410</v>
      </c>
      <c r="B471" s="31" t="s">
        <v>1037</v>
      </c>
      <c r="C471" s="31" t="s">
        <v>213</v>
      </c>
      <c r="D471" s="31" t="s">
        <v>223</v>
      </c>
      <c r="E471" s="31" t="s">
        <v>1038</v>
      </c>
      <c r="F471" s="31" t="s">
        <v>131</v>
      </c>
      <c r="G471" s="31" t="s">
        <v>1039</v>
      </c>
      <c r="H471" s="31" t="s">
        <v>300</v>
      </c>
      <c r="I471" s="255">
        <v>36</v>
      </c>
      <c r="J471" s="31" t="s">
        <v>227</v>
      </c>
      <c r="K471" s="255">
        <v>36</v>
      </c>
      <c r="L471" s="31" t="s">
        <v>426</v>
      </c>
      <c r="M471" s="31">
        <v>110</v>
      </c>
      <c r="N471" s="31">
        <v>405</v>
      </c>
      <c r="O471" s="189" t="s">
        <v>50</v>
      </c>
      <c r="P471" s="31">
        <v>2021.3</v>
      </c>
      <c r="Q471" s="31">
        <v>2021.12</v>
      </c>
      <c r="R471" s="31" t="s">
        <v>229</v>
      </c>
      <c r="S471" s="24" t="s">
        <v>1030</v>
      </c>
    </row>
    <row r="472" s="86" customFormat="1" ht="94" customHeight="1" spans="1:19">
      <c r="A472" s="31">
        <v>411</v>
      </c>
      <c r="B472" s="189" t="s">
        <v>1040</v>
      </c>
      <c r="C472" s="31" t="s">
        <v>213</v>
      </c>
      <c r="D472" s="31" t="s">
        <v>223</v>
      </c>
      <c r="E472" s="189" t="s">
        <v>1041</v>
      </c>
      <c r="F472" s="31" t="s">
        <v>1042</v>
      </c>
      <c r="G472" s="31" t="s">
        <v>1043</v>
      </c>
      <c r="H472" s="31" t="s">
        <v>1028</v>
      </c>
      <c r="I472" s="266">
        <v>66.6</v>
      </c>
      <c r="J472" s="264" t="s">
        <v>227</v>
      </c>
      <c r="K472" s="266">
        <v>66.6</v>
      </c>
      <c r="L472" s="31" t="s">
        <v>1044</v>
      </c>
      <c r="M472" s="31">
        <v>651</v>
      </c>
      <c r="N472" s="31">
        <v>2274</v>
      </c>
      <c r="O472" s="189" t="s">
        <v>50</v>
      </c>
      <c r="P472" s="31">
        <v>2021.3</v>
      </c>
      <c r="Q472" s="31">
        <v>2021.12</v>
      </c>
      <c r="R472" s="31" t="s">
        <v>229</v>
      </c>
      <c r="S472" s="24" t="s">
        <v>1030</v>
      </c>
    </row>
    <row r="473" s="86" customFormat="1" ht="106" customHeight="1" spans="1:19">
      <c r="A473" s="31">
        <v>412</v>
      </c>
      <c r="B473" s="31" t="s">
        <v>1045</v>
      </c>
      <c r="C473" s="31" t="s">
        <v>213</v>
      </c>
      <c r="D473" s="31" t="s">
        <v>223</v>
      </c>
      <c r="E473" s="31" t="s">
        <v>1046</v>
      </c>
      <c r="F473" s="201" t="s">
        <v>1047</v>
      </c>
      <c r="G473" s="31" t="s">
        <v>1048</v>
      </c>
      <c r="H473" s="31" t="s">
        <v>1028</v>
      </c>
      <c r="I473" s="218">
        <v>90</v>
      </c>
      <c r="J473" s="31" t="s">
        <v>227</v>
      </c>
      <c r="K473" s="267">
        <v>90</v>
      </c>
      <c r="L473" s="31" t="s">
        <v>1049</v>
      </c>
      <c r="M473" s="31">
        <v>665</v>
      </c>
      <c r="N473" s="31">
        <v>2448</v>
      </c>
      <c r="O473" s="189" t="s">
        <v>50</v>
      </c>
      <c r="P473" s="31">
        <v>2021.3</v>
      </c>
      <c r="Q473" s="31">
        <v>2021.12</v>
      </c>
      <c r="R473" s="31" t="s">
        <v>229</v>
      </c>
      <c r="S473" s="24" t="s">
        <v>1030</v>
      </c>
    </row>
    <row r="474" s="95" customFormat="1" ht="84" customHeight="1" spans="1:19">
      <c r="A474" s="258">
        <v>413</v>
      </c>
      <c r="B474" s="258" t="s">
        <v>1050</v>
      </c>
      <c r="C474" s="258" t="s">
        <v>213</v>
      </c>
      <c r="D474" s="258" t="s">
        <v>223</v>
      </c>
      <c r="E474" s="258" t="s">
        <v>1051</v>
      </c>
      <c r="F474" s="259" t="s">
        <v>1052</v>
      </c>
      <c r="G474" s="258" t="s">
        <v>1053</v>
      </c>
      <c r="H474" s="258" t="s">
        <v>1028</v>
      </c>
      <c r="I474" s="268">
        <v>73</v>
      </c>
      <c r="J474" s="258" t="s">
        <v>227</v>
      </c>
      <c r="K474" s="269">
        <v>73</v>
      </c>
      <c r="L474" s="258" t="s">
        <v>1054</v>
      </c>
      <c r="M474" s="258">
        <v>447</v>
      </c>
      <c r="N474" s="258">
        <v>1826</v>
      </c>
      <c r="O474" s="270" t="s">
        <v>50</v>
      </c>
      <c r="P474" s="258">
        <v>2021.3</v>
      </c>
      <c r="Q474" s="258">
        <v>2021.12</v>
      </c>
      <c r="R474" s="258" t="s">
        <v>229</v>
      </c>
      <c r="S474" s="279" t="s">
        <v>1030</v>
      </c>
    </row>
    <row r="475" s="86" customFormat="1" ht="64" customHeight="1" spans="1:19">
      <c r="A475" s="31">
        <v>414</v>
      </c>
      <c r="B475" s="260" t="s">
        <v>1055</v>
      </c>
      <c r="C475" s="31" t="s">
        <v>213</v>
      </c>
      <c r="D475" s="31" t="s">
        <v>223</v>
      </c>
      <c r="E475" s="31" t="s">
        <v>1056</v>
      </c>
      <c r="F475" s="31" t="s">
        <v>1057</v>
      </c>
      <c r="G475" s="31" t="s">
        <v>1058</v>
      </c>
      <c r="H475" s="31" t="s">
        <v>1028</v>
      </c>
      <c r="I475" s="218">
        <v>232.96</v>
      </c>
      <c r="J475" s="31" t="s">
        <v>227</v>
      </c>
      <c r="K475" s="218">
        <v>232.96</v>
      </c>
      <c r="L475" s="31" t="s">
        <v>1059</v>
      </c>
      <c r="M475" s="255">
        <v>528</v>
      </c>
      <c r="N475" s="255">
        <v>1978</v>
      </c>
      <c r="O475" s="189" t="s">
        <v>50</v>
      </c>
      <c r="P475" s="31">
        <v>2021.3</v>
      </c>
      <c r="Q475" s="31">
        <v>2021.12</v>
      </c>
      <c r="R475" s="31" t="s">
        <v>229</v>
      </c>
      <c r="S475" s="24" t="s">
        <v>1030</v>
      </c>
    </row>
    <row r="476" s="86" customFormat="1" ht="45" spans="1:19">
      <c r="A476" s="31">
        <v>415</v>
      </c>
      <c r="B476" s="260" t="s">
        <v>1060</v>
      </c>
      <c r="C476" s="31" t="s">
        <v>213</v>
      </c>
      <c r="D476" s="31" t="s">
        <v>223</v>
      </c>
      <c r="E476" s="31" t="s">
        <v>1061</v>
      </c>
      <c r="F476" s="31" t="s">
        <v>412</v>
      </c>
      <c r="G476" s="31" t="s">
        <v>1062</v>
      </c>
      <c r="H476" s="31" t="s">
        <v>1028</v>
      </c>
      <c r="I476" s="218">
        <v>233.18</v>
      </c>
      <c r="J476" s="31" t="s">
        <v>227</v>
      </c>
      <c r="K476" s="218">
        <v>233.18</v>
      </c>
      <c r="L476" s="31" t="s">
        <v>1063</v>
      </c>
      <c r="M476" s="255">
        <v>252</v>
      </c>
      <c r="N476" s="255">
        <v>835</v>
      </c>
      <c r="O476" s="189" t="s">
        <v>50</v>
      </c>
      <c r="P476" s="31">
        <v>2021.3</v>
      </c>
      <c r="Q476" s="31">
        <v>2021.12</v>
      </c>
      <c r="R476" s="31" t="s">
        <v>229</v>
      </c>
      <c r="S476" s="24" t="s">
        <v>1030</v>
      </c>
    </row>
    <row r="477" ht="21" customHeight="1" spans="1:19">
      <c r="A477" s="148"/>
      <c r="B477" s="261" t="s">
        <v>1064</v>
      </c>
      <c r="C477" s="262"/>
      <c r="D477" s="148"/>
      <c r="E477" s="148"/>
      <c r="F477" s="148"/>
      <c r="G477" s="148"/>
      <c r="H477" s="148"/>
      <c r="I477" s="271">
        <v>2593.1011</v>
      </c>
      <c r="J477" s="271"/>
      <c r="K477" s="271">
        <v>2593.1011</v>
      </c>
      <c r="L477" s="148"/>
      <c r="M477" s="148"/>
      <c r="N477" s="148"/>
      <c r="O477" s="192"/>
      <c r="P477" s="148"/>
      <c r="Q477" s="148"/>
      <c r="R477" s="195"/>
      <c r="S477" s="213"/>
    </row>
    <row r="478" s="86" customFormat="1" ht="33.75" spans="1:19">
      <c r="A478" s="31">
        <v>416</v>
      </c>
      <c r="B478" s="201" t="s">
        <v>1065</v>
      </c>
      <c r="C478" s="201" t="s">
        <v>213</v>
      </c>
      <c r="D478" s="201" t="s">
        <v>223</v>
      </c>
      <c r="E478" s="201" t="s">
        <v>1066</v>
      </c>
      <c r="F478" s="201" t="s">
        <v>1067</v>
      </c>
      <c r="G478" s="201" t="s">
        <v>443</v>
      </c>
      <c r="H478" s="31" t="s">
        <v>1068</v>
      </c>
      <c r="I478" s="272">
        <v>111.49548</v>
      </c>
      <c r="J478" s="31" t="s">
        <v>227</v>
      </c>
      <c r="K478" s="272">
        <v>111.49548</v>
      </c>
      <c r="L478" s="31" t="s">
        <v>1069</v>
      </c>
      <c r="M478" s="31">
        <v>306</v>
      </c>
      <c r="N478" s="273">
        <v>1200</v>
      </c>
      <c r="O478" s="189" t="s">
        <v>50</v>
      </c>
      <c r="P478" s="31">
        <v>2021.3</v>
      </c>
      <c r="Q478" s="31">
        <v>2021.12</v>
      </c>
      <c r="R478" s="31" t="s">
        <v>229</v>
      </c>
      <c r="S478" s="24" t="s">
        <v>1030</v>
      </c>
    </row>
    <row r="479" s="86" customFormat="1" ht="33.75" spans="1:19">
      <c r="A479" s="31">
        <v>417</v>
      </c>
      <c r="B479" s="201" t="s">
        <v>1070</v>
      </c>
      <c r="C479" s="201" t="s">
        <v>213</v>
      </c>
      <c r="D479" s="201" t="s">
        <v>223</v>
      </c>
      <c r="E479" s="201" t="s">
        <v>1071</v>
      </c>
      <c r="F479" s="201" t="s">
        <v>144</v>
      </c>
      <c r="G479" s="201" t="s">
        <v>1072</v>
      </c>
      <c r="H479" s="31" t="s">
        <v>1068</v>
      </c>
      <c r="I479" s="272">
        <v>18.573</v>
      </c>
      <c r="J479" s="31" t="s">
        <v>227</v>
      </c>
      <c r="K479" s="272">
        <v>18.573</v>
      </c>
      <c r="L479" s="31" t="s">
        <v>426</v>
      </c>
      <c r="M479" s="31">
        <v>121</v>
      </c>
      <c r="N479" s="273">
        <v>405</v>
      </c>
      <c r="O479" s="189" t="s">
        <v>50</v>
      </c>
      <c r="P479" s="31">
        <v>2021.3</v>
      </c>
      <c r="Q479" s="31">
        <v>2021.12</v>
      </c>
      <c r="R479" s="31" t="s">
        <v>229</v>
      </c>
      <c r="S479" s="24" t="s">
        <v>1030</v>
      </c>
    </row>
    <row r="480" s="86" customFormat="1" ht="45" spans="1:19">
      <c r="A480" s="31">
        <v>418</v>
      </c>
      <c r="B480" s="201" t="s">
        <v>1073</v>
      </c>
      <c r="C480" s="201" t="s">
        <v>213</v>
      </c>
      <c r="D480" s="201" t="s">
        <v>223</v>
      </c>
      <c r="E480" s="201" t="s">
        <v>1074</v>
      </c>
      <c r="F480" s="201" t="s">
        <v>458</v>
      </c>
      <c r="G480" s="201" t="s">
        <v>459</v>
      </c>
      <c r="H480" s="31" t="s">
        <v>1068</v>
      </c>
      <c r="I480" s="272">
        <v>36.356</v>
      </c>
      <c r="J480" s="31" t="s">
        <v>227</v>
      </c>
      <c r="K480" s="272">
        <v>36.356</v>
      </c>
      <c r="L480" s="31" t="s">
        <v>1029</v>
      </c>
      <c r="M480" s="31">
        <v>115</v>
      </c>
      <c r="N480" s="273">
        <v>505</v>
      </c>
      <c r="O480" s="189" t="s">
        <v>50</v>
      </c>
      <c r="P480" s="31">
        <v>2021.3</v>
      </c>
      <c r="Q480" s="31">
        <v>2021.12</v>
      </c>
      <c r="R480" s="31" t="s">
        <v>229</v>
      </c>
      <c r="S480" s="24" t="s">
        <v>1030</v>
      </c>
    </row>
    <row r="481" s="86" customFormat="1" ht="33.75" spans="1:19">
      <c r="A481" s="31">
        <v>419</v>
      </c>
      <c r="B481" s="201" t="s">
        <v>1075</v>
      </c>
      <c r="C481" s="201" t="s">
        <v>213</v>
      </c>
      <c r="D481" s="201" t="s">
        <v>223</v>
      </c>
      <c r="E481" s="201" t="s">
        <v>1076</v>
      </c>
      <c r="F481" s="201" t="s">
        <v>412</v>
      </c>
      <c r="G481" s="201" t="s">
        <v>1077</v>
      </c>
      <c r="H481" s="31" t="s">
        <v>1068</v>
      </c>
      <c r="I481" s="272">
        <v>11.67</v>
      </c>
      <c r="J481" s="31" t="s">
        <v>227</v>
      </c>
      <c r="K481" s="272">
        <v>11.67</v>
      </c>
      <c r="L481" s="31" t="s">
        <v>603</v>
      </c>
      <c r="M481" s="31">
        <v>122</v>
      </c>
      <c r="N481" s="273">
        <v>616</v>
      </c>
      <c r="O481" s="189" t="s">
        <v>50</v>
      </c>
      <c r="P481" s="31">
        <v>2021.3</v>
      </c>
      <c r="Q481" s="31">
        <v>2021.12</v>
      </c>
      <c r="R481" s="31" t="s">
        <v>229</v>
      </c>
      <c r="S481" s="24" t="s">
        <v>1030</v>
      </c>
    </row>
    <row r="482" s="86" customFormat="1" ht="45" spans="1:19">
      <c r="A482" s="31">
        <v>420</v>
      </c>
      <c r="B482" s="201" t="s">
        <v>1078</v>
      </c>
      <c r="C482" s="201" t="s">
        <v>213</v>
      </c>
      <c r="D482" s="201" t="s">
        <v>223</v>
      </c>
      <c r="E482" s="201" t="s">
        <v>1079</v>
      </c>
      <c r="F482" s="201" t="s">
        <v>199</v>
      </c>
      <c r="G482" s="201" t="s">
        <v>1080</v>
      </c>
      <c r="H482" s="31" t="s">
        <v>1068</v>
      </c>
      <c r="I482" s="272">
        <v>22.718</v>
      </c>
      <c r="J482" s="31" t="s">
        <v>227</v>
      </c>
      <c r="K482" s="272">
        <v>22.718</v>
      </c>
      <c r="L482" s="31" t="s">
        <v>487</v>
      </c>
      <c r="M482" s="31">
        <v>122</v>
      </c>
      <c r="N482" s="273">
        <v>346</v>
      </c>
      <c r="O482" s="189" t="s">
        <v>50</v>
      </c>
      <c r="P482" s="31">
        <v>2021.3</v>
      </c>
      <c r="Q482" s="31">
        <v>2021.12</v>
      </c>
      <c r="R482" s="31" t="s">
        <v>229</v>
      </c>
      <c r="S482" s="24" t="s">
        <v>1030</v>
      </c>
    </row>
    <row r="483" s="86" customFormat="1" ht="33.75" spans="1:19">
      <c r="A483" s="31">
        <v>421</v>
      </c>
      <c r="B483" s="201" t="s">
        <v>1081</v>
      </c>
      <c r="C483" s="201" t="s">
        <v>213</v>
      </c>
      <c r="D483" s="201" t="s">
        <v>223</v>
      </c>
      <c r="E483" s="201" t="s">
        <v>1082</v>
      </c>
      <c r="F483" s="201" t="s">
        <v>458</v>
      </c>
      <c r="G483" s="201" t="s">
        <v>1083</v>
      </c>
      <c r="H483" s="31" t="s">
        <v>1068</v>
      </c>
      <c r="I483" s="272">
        <v>35.754</v>
      </c>
      <c r="J483" s="31" t="s">
        <v>227</v>
      </c>
      <c r="K483" s="272">
        <v>35.754</v>
      </c>
      <c r="L483" s="31" t="s">
        <v>634</v>
      </c>
      <c r="M483" s="31">
        <v>122</v>
      </c>
      <c r="N483" s="273">
        <v>388</v>
      </c>
      <c r="O483" s="189" t="s">
        <v>50</v>
      </c>
      <c r="P483" s="31">
        <v>2021.3</v>
      </c>
      <c r="Q483" s="31">
        <v>2021.12</v>
      </c>
      <c r="R483" s="31" t="s">
        <v>229</v>
      </c>
      <c r="S483" s="24" t="s">
        <v>1030</v>
      </c>
    </row>
    <row r="484" s="86" customFormat="1" ht="33.75" spans="1:19">
      <c r="A484" s="31">
        <v>422</v>
      </c>
      <c r="B484" s="201" t="s">
        <v>1084</v>
      </c>
      <c r="C484" s="201" t="s">
        <v>213</v>
      </c>
      <c r="D484" s="201" t="s">
        <v>223</v>
      </c>
      <c r="E484" s="201" t="s">
        <v>1085</v>
      </c>
      <c r="F484" s="201" t="s">
        <v>458</v>
      </c>
      <c r="G484" s="201" t="s">
        <v>459</v>
      </c>
      <c r="H484" s="31" t="s">
        <v>1068</v>
      </c>
      <c r="I484" s="272">
        <v>35.022</v>
      </c>
      <c r="J484" s="31" t="s">
        <v>227</v>
      </c>
      <c r="K484" s="272">
        <v>35.022</v>
      </c>
      <c r="L484" s="31" t="s">
        <v>406</v>
      </c>
      <c r="M484" s="31">
        <v>122</v>
      </c>
      <c r="N484" s="273">
        <v>378</v>
      </c>
      <c r="O484" s="189" t="s">
        <v>50</v>
      </c>
      <c r="P484" s="31">
        <v>2021.3</v>
      </c>
      <c r="Q484" s="31">
        <v>2021.12</v>
      </c>
      <c r="R484" s="31" t="s">
        <v>229</v>
      </c>
      <c r="S484" s="24" t="s">
        <v>1030</v>
      </c>
    </row>
    <row r="485" s="86" customFormat="1" ht="33.75" spans="1:19">
      <c r="A485" s="31">
        <v>423</v>
      </c>
      <c r="B485" s="201" t="s">
        <v>1086</v>
      </c>
      <c r="C485" s="201" t="s">
        <v>213</v>
      </c>
      <c r="D485" s="201" t="s">
        <v>223</v>
      </c>
      <c r="E485" s="201" t="s">
        <v>1087</v>
      </c>
      <c r="F485" s="201" t="s">
        <v>458</v>
      </c>
      <c r="G485" s="201" t="s">
        <v>1083</v>
      </c>
      <c r="H485" s="31" t="s">
        <v>1068</v>
      </c>
      <c r="I485" s="272">
        <v>24.28</v>
      </c>
      <c r="J485" s="31" t="s">
        <v>227</v>
      </c>
      <c r="K485" s="272">
        <v>24.28</v>
      </c>
      <c r="L485" s="31" t="s">
        <v>403</v>
      </c>
      <c r="M485" s="31">
        <v>122</v>
      </c>
      <c r="N485" s="273">
        <v>295</v>
      </c>
      <c r="O485" s="189" t="s">
        <v>50</v>
      </c>
      <c r="P485" s="31">
        <v>2021.3</v>
      </c>
      <c r="Q485" s="31">
        <v>2021.12</v>
      </c>
      <c r="R485" s="31" t="s">
        <v>229</v>
      </c>
      <c r="S485" s="24" t="s">
        <v>1030</v>
      </c>
    </row>
    <row r="486" s="86" customFormat="1" ht="33.75" spans="1:19">
      <c r="A486" s="31">
        <v>424</v>
      </c>
      <c r="B486" s="201" t="s">
        <v>1088</v>
      </c>
      <c r="C486" s="201" t="s">
        <v>213</v>
      </c>
      <c r="D486" s="201" t="s">
        <v>223</v>
      </c>
      <c r="E486" s="201" t="s">
        <v>1089</v>
      </c>
      <c r="F486" s="201" t="s">
        <v>157</v>
      </c>
      <c r="G486" s="201" t="s">
        <v>190</v>
      </c>
      <c r="H486" s="31" t="s">
        <v>1068</v>
      </c>
      <c r="I486" s="272">
        <v>18.33</v>
      </c>
      <c r="J486" s="31" t="s">
        <v>227</v>
      </c>
      <c r="K486" s="272">
        <v>18.33</v>
      </c>
      <c r="L486" s="31" t="s">
        <v>522</v>
      </c>
      <c r="M486" s="31">
        <v>110</v>
      </c>
      <c r="N486" s="273">
        <v>410</v>
      </c>
      <c r="O486" s="189" t="s">
        <v>50</v>
      </c>
      <c r="P486" s="31">
        <v>2021.3</v>
      </c>
      <c r="Q486" s="31">
        <v>2021.12</v>
      </c>
      <c r="R486" s="31" t="s">
        <v>229</v>
      </c>
      <c r="S486" s="24" t="s">
        <v>1030</v>
      </c>
    </row>
    <row r="487" s="86" customFormat="1" ht="33.75" spans="1:19">
      <c r="A487" s="31">
        <v>425</v>
      </c>
      <c r="B487" s="201" t="s">
        <v>1090</v>
      </c>
      <c r="C487" s="201" t="s">
        <v>213</v>
      </c>
      <c r="D487" s="201" t="s">
        <v>223</v>
      </c>
      <c r="E487" s="201" t="s">
        <v>1091</v>
      </c>
      <c r="F487" s="201" t="s">
        <v>99</v>
      </c>
      <c r="G487" s="201" t="s">
        <v>181</v>
      </c>
      <c r="H487" s="31" t="s">
        <v>1068</v>
      </c>
      <c r="I487" s="272">
        <v>27.08</v>
      </c>
      <c r="J487" s="31" t="s">
        <v>227</v>
      </c>
      <c r="K487" s="272">
        <v>27.08</v>
      </c>
      <c r="L487" s="31" t="s">
        <v>481</v>
      </c>
      <c r="M487" s="31">
        <v>121</v>
      </c>
      <c r="N487" s="273">
        <v>631</v>
      </c>
      <c r="O487" s="189" t="s">
        <v>50</v>
      </c>
      <c r="P487" s="31">
        <v>2021.3</v>
      </c>
      <c r="Q487" s="31">
        <v>2021.12</v>
      </c>
      <c r="R487" s="31" t="s">
        <v>229</v>
      </c>
      <c r="S487" s="24" t="s">
        <v>1030</v>
      </c>
    </row>
    <row r="488" s="86" customFormat="1" ht="33.75" spans="1:19">
      <c r="A488" s="31">
        <v>426</v>
      </c>
      <c r="B488" s="201" t="s">
        <v>1092</v>
      </c>
      <c r="C488" s="201" t="s">
        <v>213</v>
      </c>
      <c r="D488" s="201" t="s">
        <v>223</v>
      </c>
      <c r="E488" s="201" t="s">
        <v>1093</v>
      </c>
      <c r="F488" s="201" t="s">
        <v>144</v>
      </c>
      <c r="G488" s="201" t="s">
        <v>1094</v>
      </c>
      <c r="H488" s="31" t="s">
        <v>1068</v>
      </c>
      <c r="I488" s="272">
        <v>35</v>
      </c>
      <c r="J488" s="31" t="s">
        <v>227</v>
      </c>
      <c r="K488" s="272">
        <v>35</v>
      </c>
      <c r="L488" s="31" t="s">
        <v>307</v>
      </c>
      <c r="M488" s="31">
        <v>120</v>
      </c>
      <c r="N488" s="273">
        <v>493</v>
      </c>
      <c r="O488" s="189" t="s">
        <v>50</v>
      </c>
      <c r="P488" s="31">
        <v>2021.3</v>
      </c>
      <c r="Q488" s="31">
        <v>2021.12</v>
      </c>
      <c r="R488" s="31" t="s">
        <v>229</v>
      </c>
      <c r="S488" s="24" t="s">
        <v>1030</v>
      </c>
    </row>
    <row r="489" s="86" customFormat="1" ht="33.75" spans="1:19">
      <c r="A489" s="31">
        <v>427</v>
      </c>
      <c r="B489" s="201" t="s">
        <v>1095</v>
      </c>
      <c r="C489" s="201" t="s">
        <v>213</v>
      </c>
      <c r="D489" s="201" t="s">
        <v>223</v>
      </c>
      <c r="E489" s="201" t="s">
        <v>1096</v>
      </c>
      <c r="F489" s="201" t="s">
        <v>458</v>
      </c>
      <c r="G489" s="201" t="s">
        <v>830</v>
      </c>
      <c r="H489" s="31" t="s">
        <v>1068</v>
      </c>
      <c r="I489" s="272">
        <v>83.62</v>
      </c>
      <c r="J489" s="31" t="s">
        <v>227</v>
      </c>
      <c r="K489" s="272">
        <v>83.62</v>
      </c>
      <c r="L489" s="31" t="s">
        <v>1097</v>
      </c>
      <c r="M489" s="31">
        <v>120</v>
      </c>
      <c r="N489" s="273">
        <v>209</v>
      </c>
      <c r="O489" s="189" t="s">
        <v>50</v>
      </c>
      <c r="P489" s="31">
        <v>2021.3</v>
      </c>
      <c r="Q489" s="31">
        <v>2021.12</v>
      </c>
      <c r="R489" s="31" t="s">
        <v>229</v>
      </c>
      <c r="S489" s="24" t="s">
        <v>1030</v>
      </c>
    </row>
    <row r="490" s="86" customFormat="1" ht="33.75" spans="1:19">
      <c r="A490" s="31">
        <v>428</v>
      </c>
      <c r="B490" s="201" t="s">
        <v>1098</v>
      </c>
      <c r="C490" s="201" t="s">
        <v>213</v>
      </c>
      <c r="D490" s="201" t="s">
        <v>223</v>
      </c>
      <c r="E490" s="201" t="s">
        <v>1099</v>
      </c>
      <c r="F490" s="201" t="s">
        <v>1100</v>
      </c>
      <c r="G490" s="201" t="s">
        <v>1101</v>
      </c>
      <c r="H490" s="31" t="s">
        <v>1068</v>
      </c>
      <c r="I490" s="274">
        <v>27.3738</v>
      </c>
      <c r="J490" s="215" t="s">
        <v>227</v>
      </c>
      <c r="K490" s="274">
        <v>27.3738</v>
      </c>
      <c r="L490" s="31" t="s">
        <v>481</v>
      </c>
      <c r="M490" s="31">
        <v>120</v>
      </c>
      <c r="N490" s="273">
        <v>631</v>
      </c>
      <c r="O490" s="189" t="s">
        <v>50</v>
      </c>
      <c r="P490" s="31">
        <v>2021.3</v>
      </c>
      <c r="Q490" s="31">
        <v>2021.12</v>
      </c>
      <c r="R490" s="31" t="s">
        <v>229</v>
      </c>
      <c r="S490" s="24" t="s">
        <v>1030</v>
      </c>
    </row>
    <row r="491" s="86" customFormat="1" ht="33.75" spans="1:19">
      <c r="A491" s="31">
        <v>429</v>
      </c>
      <c r="B491" s="201" t="s">
        <v>1102</v>
      </c>
      <c r="C491" s="201" t="s">
        <v>213</v>
      </c>
      <c r="D491" s="201" t="s">
        <v>223</v>
      </c>
      <c r="E491" s="201" t="s">
        <v>1103</v>
      </c>
      <c r="F491" s="201" t="s">
        <v>144</v>
      </c>
      <c r="G491" s="201" t="s">
        <v>737</v>
      </c>
      <c r="H491" s="31" t="s">
        <v>1068</v>
      </c>
      <c r="I491" s="272">
        <v>25.519</v>
      </c>
      <c r="J491" s="31" t="s">
        <v>227</v>
      </c>
      <c r="K491" s="272">
        <v>25.519</v>
      </c>
      <c r="L491" s="31" t="s">
        <v>307</v>
      </c>
      <c r="M491" s="31">
        <v>156</v>
      </c>
      <c r="N491" s="273">
        <v>493</v>
      </c>
      <c r="O491" s="189" t="s">
        <v>50</v>
      </c>
      <c r="P491" s="31">
        <v>2021.3</v>
      </c>
      <c r="Q491" s="31">
        <v>2021.12</v>
      </c>
      <c r="R491" s="31" t="s">
        <v>229</v>
      </c>
      <c r="S491" s="24" t="s">
        <v>1030</v>
      </c>
    </row>
    <row r="492" s="93" customFormat="1" ht="112.5" spans="1:19">
      <c r="A492" s="31">
        <v>430</v>
      </c>
      <c r="B492" s="201" t="s">
        <v>1104</v>
      </c>
      <c r="C492" s="201" t="s">
        <v>213</v>
      </c>
      <c r="D492" s="201" t="s">
        <v>223</v>
      </c>
      <c r="E492" s="201" t="s">
        <v>1105</v>
      </c>
      <c r="F492" s="201" t="s">
        <v>1106</v>
      </c>
      <c r="G492" s="201" t="s">
        <v>1107</v>
      </c>
      <c r="H492" s="31" t="s">
        <v>1068</v>
      </c>
      <c r="I492" s="272">
        <v>33.71</v>
      </c>
      <c r="J492" s="31" t="s">
        <v>227</v>
      </c>
      <c r="K492" s="272">
        <v>33.71</v>
      </c>
      <c r="L492" s="31" t="s">
        <v>1108</v>
      </c>
      <c r="M492" s="31">
        <v>653</v>
      </c>
      <c r="N492" s="273">
        <v>2284</v>
      </c>
      <c r="O492" s="189" t="s">
        <v>50</v>
      </c>
      <c r="P492" s="31">
        <v>2021.3</v>
      </c>
      <c r="Q492" s="31">
        <v>2021.12</v>
      </c>
      <c r="R492" s="31" t="s">
        <v>229</v>
      </c>
      <c r="S492" s="24" t="s">
        <v>1030</v>
      </c>
    </row>
    <row r="493" s="93" customFormat="1" ht="117" customHeight="1" spans="1:19">
      <c r="A493" s="31">
        <v>431</v>
      </c>
      <c r="B493" s="201" t="s">
        <v>1109</v>
      </c>
      <c r="C493" s="201" t="s">
        <v>213</v>
      </c>
      <c r="D493" s="201" t="s">
        <v>223</v>
      </c>
      <c r="E493" s="201" t="s">
        <v>1110</v>
      </c>
      <c r="F493" s="201" t="s">
        <v>1111</v>
      </c>
      <c r="G493" s="201" t="s">
        <v>1112</v>
      </c>
      <c r="H493" s="31" t="s">
        <v>1068</v>
      </c>
      <c r="I493" s="275">
        <v>156.66</v>
      </c>
      <c r="J493" s="31" t="s">
        <v>227</v>
      </c>
      <c r="K493" s="275">
        <v>156.66</v>
      </c>
      <c r="L493" s="31" t="s">
        <v>1113</v>
      </c>
      <c r="M493" s="31">
        <v>736</v>
      </c>
      <c r="N493" s="31">
        <v>2722</v>
      </c>
      <c r="O493" s="189" t="s">
        <v>50</v>
      </c>
      <c r="P493" s="31">
        <v>2021.3</v>
      </c>
      <c r="Q493" s="31">
        <v>2021.12</v>
      </c>
      <c r="R493" s="31" t="s">
        <v>229</v>
      </c>
      <c r="S493" s="24" t="s">
        <v>1030</v>
      </c>
    </row>
    <row r="494" s="93" customFormat="1" ht="111" customHeight="1" spans="1:19">
      <c r="A494" s="31">
        <v>432</v>
      </c>
      <c r="B494" s="201" t="s">
        <v>1114</v>
      </c>
      <c r="C494" s="201" t="s">
        <v>213</v>
      </c>
      <c r="D494" s="201" t="s">
        <v>223</v>
      </c>
      <c r="E494" s="201" t="s">
        <v>1115</v>
      </c>
      <c r="F494" s="201" t="s">
        <v>1067</v>
      </c>
      <c r="G494" s="201" t="s">
        <v>1116</v>
      </c>
      <c r="H494" s="31" t="s">
        <v>1068</v>
      </c>
      <c r="I494" s="215">
        <v>41.16673</v>
      </c>
      <c r="J494" s="215" t="s">
        <v>227</v>
      </c>
      <c r="K494" s="215">
        <v>41.16673</v>
      </c>
      <c r="L494" s="31" t="s">
        <v>1117</v>
      </c>
      <c r="M494" s="25">
        <v>787</v>
      </c>
      <c r="N494" s="276">
        <v>2717</v>
      </c>
      <c r="O494" s="189" t="s">
        <v>50</v>
      </c>
      <c r="P494" s="31">
        <v>2021.3</v>
      </c>
      <c r="Q494" s="31">
        <v>2021.12</v>
      </c>
      <c r="R494" s="31" t="s">
        <v>229</v>
      </c>
      <c r="S494" s="24" t="s">
        <v>1030</v>
      </c>
    </row>
    <row r="495" s="93" customFormat="1" ht="50" customHeight="1" spans="1:19">
      <c r="A495" s="31">
        <v>433</v>
      </c>
      <c r="B495" s="201" t="s">
        <v>1118</v>
      </c>
      <c r="C495" s="201" t="s">
        <v>213</v>
      </c>
      <c r="D495" s="201" t="s">
        <v>223</v>
      </c>
      <c r="E495" s="201" t="s">
        <v>1119</v>
      </c>
      <c r="F495" s="201" t="s">
        <v>131</v>
      </c>
      <c r="G495" s="201" t="s">
        <v>1120</v>
      </c>
      <c r="H495" s="31" t="s">
        <v>1068</v>
      </c>
      <c r="I495" s="218">
        <v>21.07</v>
      </c>
      <c r="J495" s="31" t="s">
        <v>227</v>
      </c>
      <c r="K495" s="275">
        <v>21.07</v>
      </c>
      <c r="L495" s="31" t="s">
        <v>1121</v>
      </c>
      <c r="M495" s="31">
        <v>336</v>
      </c>
      <c r="N495" s="273">
        <v>1189</v>
      </c>
      <c r="O495" s="189" t="s">
        <v>50</v>
      </c>
      <c r="P495" s="31">
        <v>2021.3</v>
      </c>
      <c r="Q495" s="31">
        <v>2021.12</v>
      </c>
      <c r="R495" s="31" t="s">
        <v>229</v>
      </c>
      <c r="S495" s="24" t="s">
        <v>1030</v>
      </c>
    </row>
    <row r="496" s="93" customFormat="1" ht="53" customHeight="1" spans="1:19">
      <c r="A496" s="31">
        <v>434</v>
      </c>
      <c r="B496" s="201" t="s">
        <v>1122</v>
      </c>
      <c r="C496" s="201" t="s">
        <v>213</v>
      </c>
      <c r="D496" s="201" t="s">
        <v>223</v>
      </c>
      <c r="E496" s="201" t="s">
        <v>1123</v>
      </c>
      <c r="F496" s="201" t="s">
        <v>131</v>
      </c>
      <c r="G496" s="201" t="s">
        <v>1124</v>
      </c>
      <c r="H496" s="31" t="s">
        <v>1068</v>
      </c>
      <c r="I496" s="218">
        <v>89.64</v>
      </c>
      <c r="J496" s="31" t="s">
        <v>227</v>
      </c>
      <c r="K496" s="275">
        <v>89.64</v>
      </c>
      <c r="L496" s="31" t="s">
        <v>1125</v>
      </c>
      <c r="M496" s="25">
        <v>320</v>
      </c>
      <c r="N496" s="276">
        <v>1145</v>
      </c>
      <c r="O496" s="189" t="s">
        <v>50</v>
      </c>
      <c r="P496" s="31">
        <v>2021.3</v>
      </c>
      <c r="Q496" s="31">
        <v>2021.12</v>
      </c>
      <c r="R496" s="31" t="s">
        <v>229</v>
      </c>
      <c r="S496" s="24" t="s">
        <v>1030</v>
      </c>
    </row>
    <row r="497" s="93" customFormat="1" ht="87" customHeight="1" spans="1:19">
      <c r="A497" s="31">
        <v>435</v>
      </c>
      <c r="B497" s="201" t="s">
        <v>1126</v>
      </c>
      <c r="C497" s="201" t="s">
        <v>213</v>
      </c>
      <c r="D497" s="201" t="s">
        <v>223</v>
      </c>
      <c r="E497" s="201" t="s">
        <v>1127</v>
      </c>
      <c r="F497" s="201" t="s">
        <v>99</v>
      </c>
      <c r="G497" s="201" t="s">
        <v>1128</v>
      </c>
      <c r="H497" s="31" t="s">
        <v>1068</v>
      </c>
      <c r="I497" s="275">
        <v>186.26</v>
      </c>
      <c r="J497" s="31" t="s">
        <v>227</v>
      </c>
      <c r="K497" s="275">
        <v>186.26</v>
      </c>
      <c r="L497" s="31" t="s">
        <v>1129</v>
      </c>
      <c r="M497" s="31">
        <v>457</v>
      </c>
      <c r="N497" s="273">
        <v>1662</v>
      </c>
      <c r="O497" s="189" t="s">
        <v>50</v>
      </c>
      <c r="P497" s="31">
        <v>2021.3</v>
      </c>
      <c r="Q497" s="31">
        <v>2021.12</v>
      </c>
      <c r="R497" s="31" t="s">
        <v>229</v>
      </c>
      <c r="S497" s="24" t="s">
        <v>1030</v>
      </c>
    </row>
    <row r="498" s="93" customFormat="1" ht="69" customHeight="1" spans="1:19">
      <c r="A498" s="31">
        <v>436</v>
      </c>
      <c r="B498" s="201" t="s">
        <v>1130</v>
      </c>
      <c r="C498" s="201" t="s">
        <v>213</v>
      </c>
      <c r="D498" s="201" t="s">
        <v>223</v>
      </c>
      <c r="E498" s="201" t="s">
        <v>1131</v>
      </c>
      <c r="F498" s="201" t="s">
        <v>99</v>
      </c>
      <c r="G498" s="201" t="s">
        <v>1132</v>
      </c>
      <c r="H498" s="31" t="s">
        <v>1068</v>
      </c>
      <c r="I498" s="218">
        <v>12.6577</v>
      </c>
      <c r="J498" s="31" t="s">
        <v>227</v>
      </c>
      <c r="K498" s="277">
        <v>12.6577</v>
      </c>
      <c r="L498" s="31" t="s">
        <v>1133</v>
      </c>
      <c r="M498" s="31">
        <v>459</v>
      </c>
      <c r="N498" s="31">
        <v>1611</v>
      </c>
      <c r="O498" s="189" t="s">
        <v>50</v>
      </c>
      <c r="P498" s="31">
        <v>2021.3</v>
      </c>
      <c r="Q498" s="31">
        <v>2021.12</v>
      </c>
      <c r="R498" s="31" t="s">
        <v>229</v>
      </c>
      <c r="S498" s="24" t="s">
        <v>1030</v>
      </c>
    </row>
    <row r="499" s="93" customFormat="1" ht="86" customHeight="1" spans="1:19">
      <c r="A499" s="31">
        <v>437</v>
      </c>
      <c r="B499" s="201" t="s">
        <v>1134</v>
      </c>
      <c r="C499" s="201" t="s">
        <v>213</v>
      </c>
      <c r="D499" s="201" t="s">
        <v>223</v>
      </c>
      <c r="E499" s="201" t="s">
        <v>1135</v>
      </c>
      <c r="F499" s="201" t="s">
        <v>1136</v>
      </c>
      <c r="G499" s="201" t="s">
        <v>1137</v>
      </c>
      <c r="H499" s="31" t="s">
        <v>1068</v>
      </c>
      <c r="I499" s="218">
        <v>68.9</v>
      </c>
      <c r="J499" s="31" t="s">
        <v>227</v>
      </c>
      <c r="K499" s="275">
        <v>68.9</v>
      </c>
      <c r="L499" s="31" t="s">
        <v>1138</v>
      </c>
      <c r="M499" s="31">
        <v>651</v>
      </c>
      <c r="N499" s="31">
        <v>2239</v>
      </c>
      <c r="O499" s="189" t="s">
        <v>50</v>
      </c>
      <c r="P499" s="31">
        <v>2021.3</v>
      </c>
      <c r="Q499" s="31">
        <v>2021.12</v>
      </c>
      <c r="R499" s="31" t="s">
        <v>229</v>
      </c>
      <c r="S499" s="24" t="s">
        <v>1030</v>
      </c>
    </row>
    <row r="500" s="93" customFormat="1" ht="68" customHeight="1" spans="1:19">
      <c r="A500" s="31">
        <v>438</v>
      </c>
      <c r="B500" s="201" t="s">
        <v>1139</v>
      </c>
      <c r="C500" s="201" t="s">
        <v>213</v>
      </c>
      <c r="D500" s="201" t="s">
        <v>223</v>
      </c>
      <c r="E500" s="201" t="s">
        <v>1140</v>
      </c>
      <c r="F500" s="201" t="s">
        <v>131</v>
      </c>
      <c r="G500" s="201" t="s">
        <v>1141</v>
      </c>
      <c r="H500" s="31" t="s">
        <v>1068</v>
      </c>
      <c r="I500" s="275">
        <v>89.12</v>
      </c>
      <c r="J500" s="31" t="s">
        <v>227</v>
      </c>
      <c r="K500" s="275">
        <v>89.12</v>
      </c>
      <c r="L500" s="31" t="s">
        <v>1142</v>
      </c>
      <c r="M500" s="25">
        <v>424</v>
      </c>
      <c r="N500" s="276">
        <v>1477</v>
      </c>
      <c r="O500" s="189" t="s">
        <v>50</v>
      </c>
      <c r="P500" s="31">
        <v>2021.3</v>
      </c>
      <c r="Q500" s="31">
        <v>2021.12</v>
      </c>
      <c r="R500" s="31" t="s">
        <v>229</v>
      </c>
      <c r="S500" s="24" t="s">
        <v>1030</v>
      </c>
    </row>
    <row r="501" s="93" customFormat="1" ht="96" customHeight="1" spans="1:19">
      <c r="A501" s="31">
        <v>439</v>
      </c>
      <c r="B501" s="201" t="s">
        <v>1143</v>
      </c>
      <c r="C501" s="201" t="s">
        <v>213</v>
      </c>
      <c r="D501" s="201" t="s">
        <v>223</v>
      </c>
      <c r="E501" s="201" t="s">
        <v>1144</v>
      </c>
      <c r="F501" s="201" t="s">
        <v>1145</v>
      </c>
      <c r="G501" s="201" t="s">
        <v>1146</v>
      </c>
      <c r="H501" s="31" t="s">
        <v>1068</v>
      </c>
      <c r="I501" s="275">
        <v>70.33</v>
      </c>
      <c r="J501" s="31" t="s">
        <v>227</v>
      </c>
      <c r="K501" s="275">
        <v>70.33</v>
      </c>
      <c r="L501" s="31" t="s">
        <v>1147</v>
      </c>
      <c r="M501" s="31">
        <v>668</v>
      </c>
      <c r="N501" s="31">
        <v>2348</v>
      </c>
      <c r="O501" s="189" t="s">
        <v>50</v>
      </c>
      <c r="P501" s="31">
        <v>2021.3</v>
      </c>
      <c r="Q501" s="31">
        <v>2021.12</v>
      </c>
      <c r="R501" s="31" t="s">
        <v>229</v>
      </c>
      <c r="S501" s="24" t="s">
        <v>1030</v>
      </c>
    </row>
    <row r="502" s="93" customFormat="1" ht="56" customHeight="1" spans="1:19">
      <c r="A502" s="31">
        <v>440</v>
      </c>
      <c r="B502" s="201" t="s">
        <v>1148</v>
      </c>
      <c r="C502" s="201" t="s">
        <v>213</v>
      </c>
      <c r="D502" s="201" t="s">
        <v>223</v>
      </c>
      <c r="E502" s="201" t="s">
        <v>1149</v>
      </c>
      <c r="F502" s="201" t="s">
        <v>283</v>
      </c>
      <c r="G502" s="201" t="s">
        <v>1150</v>
      </c>
      <c r="H502" s="31" t="s">
        <v>1068</v>
      </c>
      <c r="I502" s="267">
        <v>84.97</v>
      </c>
      <c r="J502" s="122" t="s">
        <v>227</v>
      </c>
      <c r="K502" s="267">
        <v>84.97</v>
      </c>
      <c r="L502" s="31" t="s">
        <v>1151</v>
      </c>
      <c r="M502" s="31">
        <v>578</v>
      </c>
      <c r="N502" s="31">
        <v>1514</v>
      </c>
      <c r="O502" s="189" t="s">
        <v>50</v>
      </c>
      <c r="P502" s="31">
        <v>2021.3</v>
      </c>
      <c r="Q502" s="31">
        <v>2021.12</v>
      </c>
      <c r="R502" s="31" t="s">
        <v>229</v>
      </c>
      <c r="S502" s="24" t="s">
        <v>1030</v>
      </c>
    </row>
    <row r="503" s="93" customFormat="1" ht="106" customHeight="1" spans="1:19">
      <c r="A503" s="31">
        <v>441</v>
      </c>
      <c r="B503" s="201" t="s">
        <v>1152</v>
      </c>
      <c r="C503" s="201" t="s">
        <v>213</v>
      </c>
      <c r="D503" s="201" t="s">
        <v>223</v>
      </c>
      <c r="E503" s="201" t="s">
        <v>1153</v>
      </c>
      <c r="F503" s="201" t="s">
        <v>1154</v>
      </c>
      <c r="G503" s="201" t="s">
        <v>1155</v>
      </c>
      <c r="H503" s="31" t="s">
        <v>1068</v>
      </c>
      <c r="I503" s="275">
        <v>64.8</v>
      </c>
      <c r="J503" s="31" t="s">
        <v>227</v>
      </c>
      <c r="K503" s="275">
        <v>64.8</v>
      </c>
      <c r="L503" s="31" t="s">
        <v>1156</v>
      </c>
      <c r="M503" s="31">
        <v>591</v>
      </c>
      <c r="N503" s="31">
        <v>1547</v>
      </c>
      <c r="O503" s="189" t="s">
        <v>50</v>
      </c>
      <c r="P503" s="31">
        <v>2021.3</v>
      </c>
      <c r="Q503" s="31">
        <v>2021.12</v>
      </c>
      <c r="R503" s="31" t="s">
        <v>229</v>
      </c>
      <c r="S503" s="24" t="s">
        <v>1030</v>
      </c>
    </row>
    <row r="504" s="93" customFormat="1" ht="105" customHeight="1" spans="1:19">
      <c r="A504" s="31">
        <v>442</v>
      </c>
      <c r="B504" s="201" t="s">
        <v>1157</v>
      </c>
      <c r="C504" s="201" t="s">
        <v>213</v>
      </c>
      <c r="D504" s="201" t="s">
        <v>223</v>
      </c>
      <c r="E504" s="201" t="s">
        <v>1158</v>
      </c>
      <c r="F504" s="201" t="s">
        <v>1159</v>
      </c>
      <c r="G504" s="201" t="s">
        <v>1160</v>
      </c>
      <c r="H504" s="31" t="s">
        <v>1068</v>
      </c>
      <c r="I504" s="275">
        <v>84.93</v>
      </c>
      <c r="J504" s="31" t="s">
        <v>227</v>
      </c>
      <c r="K504" s="275">
        <v>84.93</v>
      </c>
      <c r="L504" s="31" t="s">
        <v>1161</v>
      </c>
      <c r="M504" s="31">
        <v>652</v>
      </c>
      <c r="N504" s="31">
        <v>2272</v>
      </c>
      <c r="O504" s="189" t="s">
        <v>50</v>
      </c>
      <c r="P504" s="31">
        <v>2021.3</v>
      </c>
      <c r="Q504" s="31">
        <v>2021.12</v>
      </c>
      <c r="R504" s="31" t="s">
        <v>229</v>
      </c>
      <c r="S504" s="24" t="s">
        <v>1030</v>
      </c>
    </row>
    <row r="505" s="93" customFormat="1" ht="90" customHeight="1" spans="1:19">
      <c r="A505" s="31">
        <v>443</v>
      </c>
      <c r="B505" s="201" t="s">
        <v>1162</v>
      </c>
      <c r="C505" s="201" t="s">
        <v>213</v>
      </c>
      <c r="D505" s="201" t="s">
        <v>223</v>
      </c>
      <c r="E505" s="201" t="s">
        <v>1163</v>
      </c>
      <c r="F505" s="201" t="s">
        <v>99</v>
      </c>
      <c r="G505" s="201" t="s">
        <v>1164</v>
      </c>
      <c r="H505" s="31" t="s">
        <v>1068</v>
      </c>
      <c r="I505" s="275">
        <v>120.62</v>
      </c>
      <c r="J505" s="31" t="s">
        <v>227</v>
      </c>
      <c r="K505" s="275">
        <v>120.62</v>
      </c>
      <c r="L505" s="31" t="s">
        <v>1165</v>
      </c>
      <c r="M505" s="31">
        <v>560</v>
      </c>
      <c r="N505" s="31">
        <v>2012</v>
      </c>
      <c r="O505" s="189" t="s">
        <v>50</v>
      </c>
      <c r="P505" s="31">
        <v>2021.3</v>
      </c>
      <c r="Q505" s="31">
        <v>2021.12</v>
      </c>
      <c r="R505" s="31" t="s">
        <v>229</v>
      </c>
      <c r="S505" s="24" t="s">
        <v>1030</v>
      </c>
    </row>
    <row r="506" s="93" customFormat="1" ht="74" customHeight="1" spans="1:19">
      <c r="A506" s="31">
        <v>444</v>
      </c>
      <c r="B506" s="201" t="s">
        <v>1166</v>
      </c>
      <c r="C506" s="201" t="s">
        <v>213</v>
      </c>
      <c r="D506" s="201" t="s">
        <v>223</v>
      </c>
      <c r="E506" s="201" t="s">
        <v>1167</v>
      </c>
      <c r="F506" s="201" t="s">
        <v>1168</v>
      </c>
      <c r="G506" s="201" t="s">
        <v>1169</v>
      </c>
      <c r="H506" s="31" t="s">
        <v>1068</v>
      </c>
      <c r="I506" s="275">
        <v>111.4</v>
      </c>
      <c r="J506" s="31" t="s">
        <v>227</v>
      </c>
      <c r="K506" s="275">
        <v>111.4</v>
      </c>
      <c r="L506" s="31" t="s">
        <v>1170</v>
      </c>
      <c r="M506" s="31">
        <v>555</v>
      </c>
      <c r="N506" s="31">
        <v>1924</v>
      </c>
      <c r="O506" s="189" t="s">
        <v>50</v>
      </c>
      <c r="P506" s="31">
        <v>2021.3</v>
      </c>
      <c r="Q506" s="31">
        <v>2021.12</v>
      </c>
      <c r="R506" s="31" t="s">
        <v>229</v>
      </c>
      <c r="S506" s="24" t="s">
        <v>1030</v>
      </c>
    </row>
    <row r="507" s="93" customFormat="1" ht="45" spans="1:19">
      <c r="A507" s="31">
        <v>445</v>
      </c>
      <c r="B507" s="201" t="s">
        <v>1171</v>
      </c>
      <c r="C507" s="201" t="s">
        <v>213</v>
      </c>
      <c r="D507" s="201" t="s">
        <v>223</v>
      </c>
      <c r="E507" s="260" t="s">
        <v>1172</v>
      </c>
      <c r="F507" s="201" t="s">
        <v>283</v>
      </c>
      <c r="G507" s="201" t="s">
        <v>333</v>
      </c>
      <c r="H507" s="31" t="s">
        <v>1068</v>
      </c>
      <c r="I507" s="218">
        <v>87.33</v>
      </c>
      <c r="J507" s="31" t="s">
        <v>227</v>
      </c>
      <c r="K507" s="218">
        <v>87.33</v>
      </c>
      <c r="L507" s="31" t="s">
        <v>334</v>
      </c>
      <c r="M507" s="31">
        <v>152</v>
      </c>
      <c r="N507" s="31">
        <v>521</v>
      </c>
      <c r="O507" s="189" t="s">
        <v>50</v>
      </c>
      <c r="P507" s="31">
        <v>2021.3</v>
      </c>
      <c r="Q507" s="31">
        <v>2021.12</v>
      </c>
      <c r="R507" s="31" t="s">
        <v>229</v>
      </c>
      <c r="S507" s="24" t="s">
        <v>1030</v>
      </c>
    </row>
    <row r="508" s="93" customFormat="1" ht="117" customHeight="1" spans="1:19">
      <c r="A508" s="31">
        <v>446</v>
      </c>
      <c r="B508" s="201" t="s">
        <v>1173</v>
      </c>
      <c r="C508" s="201" t="s">
        <v>213</v>
      </c>
      <c r="D508" s="201" t="s">
        <v>223</v>
      </c>
      <c r="E508" s="201" t="s">
        <v>1174</v>
      </c>
      <c r="F508" s="201" t="s">
        <v>1175</v>
      </c>
      <c r="G508" s="201" t="s">
        <v>1176</v>
      </c>
      <c r="H508" s="31" t="s">
        <v>1068</v>
      </c>
      <c r="I508" s="218">
        <v>10</v>
      </c>
      <c r="J508" s="31" t="s">
        <v>227</v>
      </c>
      <c r="K508" s="275">
        <v>10</v>
      </c>
      <c r="L508" s="31" t="s">
        <v>1177</v>
      </c>
      <c r="M508" s="31">
        <v>637</v>
      </c>
      <c r="N508" s="31">
        <v>2128</v>
      </c>
      <c r="O508" s="189" t="s">
        <v>50</v>
      </c>
      <c r="P508" s="31">
        <v>2021.3</v>
      </c>
      <c r="Q508" s="31">
        <v>2021.12</v>
      </c>
      <c r="R508" s="31" t="s">
        <v>229</v>
      </c>
      <c r="S508" s="24" t="s">
        <v>1030</v>
      </c>
    </row>
    <row r="509" s="86" customFormat="1" ht="69" customHeight="1" spans="1:19">
      <c r="A509" s="31">
        <v>447</v>
      </c>
      <c r="B509" s="201" t="s">
        <v>1178</v>
      </c>
      <c r="C509" s="201" t="s">
        <v>213</v>
      </c>
      <c r="D509" s="201" t="s">
        <v>223</v>
      </c>
      <c r="E509" s="201" t="s">
        <v>1179</v>
      </c>
      <c r="F509" s="201" t="s">
        <v>1180</v>
      </c>
      <c r="G509" s="201" t="s">
        <v>1181</v>
      </c>
      <c r="H509" s="31" t="s">
        <v>1068</v>
      </c>
      <c r="I509" s="218">
        <v>107.51</v>
      </c>
      <c r="J509" s="31" t="s">
        <v>227</v>
      </c>
      <c r="K509" s="275">
        <v>107.51</v>
      </c>
      <c r="L509" s="31" t="s">
        <v>1182</v>
      </c>
      <c r="M509" s="31">
        <v>492</v>
      </c>
      <c r="N509" s="273">
        <v>1770</v>
      </c>
      <c r="O509" s="189" t="s">
        <v>50</v>
      </c>
      <c r="P509" s="31">
        <v>2021.3</v>
      </c>
      <c r="Q509" s="31">
        <v>2021.12</v>
      </c>
      <c r="R509" s="31" t="s">
        <v>229</v>
      </c>
      <c r="S509" s="24" t="s">
        <v>1030</v>
      </c>
    </row>
    <row r="510" s="86" customFormat="1" ht="94" customHeight="1" spans="1:19">
      <c r="A510" s="31">
        <v>448</v>
      </c>
      <c r="B510" s="201" t="s">
        <v>1183</v>
      </c>
      <c r="C510" s="201" t="s">
        <v>213</v>
      </c>
      <c r="D510" s="201" t="s">
        <v>223</v>
      </c>
      <c r="E510" s="201" t="s">
        <v>1184</v>
      </c>
      <c r="F510" s="201" t="s">
        <v>1185</v>
      </c>
      <c r="G510" s="201" t="s">
        <v>1186</v>
      </c>
      <c r="H510" s="31" t="s">
        <v>1068</v>
      </c>
      <c r="I510" s="218">
        <v>30</v>
      </c>
      <c r="J510" s="31" t="s">
        <v>227</v>
      </c>
      <c r="K510" s="275">
        <v>30</v>
      </c>
      <c r="L510" s="31" t="s">
        <v>1187</v>
      </c>
      <c r="M510" s="31">
        <v>633</v>
      </c>
      <c r="N510" s="31">
        <v>2340</v>
      </c>
      <c r="O510" s="189" t="s">
        <v>50</v>
      </c>
      <c r="P510" s="31">
        <v>2021.3</v>
      </c>
      <c r="Q510" s="31">
        <v>2021.12</v>
      </c>
      <c r="R510" s="31" t="s">
        <v>229</v>
      </c>
      <c r="S510" s="24" t="s">
        <v>1030</v>
      </c>
    </row>
    <row r="511" s="86" customFormat="1" ht="104" customHeight="1" spans="1:19">
      <c r="A511" s="31">
        <v>449</v>
      </c>
      <c r="B511" s="201" t="s">
        <v>1188</v>
      </c>
      <c r="C511" s="201" t="s">
        <v>213</v>
      </c>
      <c r="D511" s="201" t="s">
        <v>223</v>
      </c>
      <c r="E511" s="201" t="s">
        <v>1189</v>
      </c>
      <c r="F511" s="201" t="s">
        <v>1190</v>
      </c>
      <c r="G511" s="201" t="s">
        <v>1191</v>
      </c>
      <c r="H511" s="31" t="s">
        <v>1068</v>
      </c>
      <c r="I511" s="218">
        <v>40</v>
      </c>
      <c r="J511" s="31" t="s">
        <v>227</v>
      </c>
      <c r="K511" s="275">
        <v>40</v>
      </c>
      <c r="L511" s="31" t="s">
        <v>1192</v>
      </c>
      <c r="M511" s="31">
        <v>659</v>
      </c>
      <c r="N511" s="31">
        <v>2392</v>
      </c>
      <c r="O511" s="189" t="s">
        <v>50</v>
      </c>
      <c r="P511" s="31">
        <v>2021.3</v>
      </c>
      <c r="Q511" s="31">
        <v>2021.12</v>
      </c>
      <c r="R511" s="31" t="s">
        <v>229</v>
      </c>
      <c r="S511" s="24" t="s">
        <v>1030</v>
      </c>
    </row>
    <row r="512" s="86" customFormat="1" ht="53" customHeight="1" spans="1:19">
      <c r="A512" s="31">
        <v>450</v>
      </c>
      <c r="B512" s="201" t="s">
        <v>1193</v>
      </c>
      <c r="C512" s="201" t="s">
        <v>213</v>
      </c>
      <c r="D512" s="201" t="s">
        <v>223</v>
      </c>
      <c r="E512" s="201" t="s">
        <v>1194</v>
      </c>
      <c r="F512" s="201" t="s">
        <v>1195</v>
      </c>
      <c r="G512" s="201" t="s">
        <v>1196</v>
      </c>
      <c r="H512" s="31" t="s">
        <v>1068</v>
      </c>
      <c r="I512" s="218">
        <v>50</v>
      </c>
      <c r="J512" s="31" t="s">
        <v>227</v>
      </c>
      <c r="K512" s="278">
        <v>50</v>
      </c>
      <c r="L512" s="31" t="s">
        <v>1197</v>
      </c>
      <c r="M512" s="31">
        <v>220</v>
      </c>
      <c r="N512" s="31">
        <v>771</v>
      </c>
      <c r="O512" s="189" t="s">
        <v>50</v>
      </c>
      <c r="P512" s="31">
        <v>2021.3</v>
      </c>
      <c r="Q512" s="31">
        <v>2021.12</v>
      </c>
      <c r="R512" s="31" t="s">
        <v>229</v>
      </c>
      <c r="S512" s="24" t="s">
        <v>1030</v>
      </c>
    </row>
    <row r="513" s="86" customFormat="1" ht="178" customHeight="1" spans="1:19">
      <c r="A513" s="31">
        <v>451</v>
      </c>
      <c r="B513" s="201" t="s">
        <v>1198</v>
      </c>
      <c r="C513" s="201" t="s">
        <v>213</v>
      </c>
      <c r="D513" s="201" t="s">
        <v>223</v>
      </c>
      <c r="E513" s="201" t="s">
        <v>1199</v>
      </c>
      <c r="F513" s="201" t="s">
        <v>1200</v>
      </c>
      <c r="G513" s="201" t="s">
        <v>1201</v>
      </c>
      <c r="H513" s="31" t="s">
        <v>1068</v>
      </c>
      <c r="I513" s="218">
        <v>235.49</v>
      </c>
      <c r="J513" s="31" t="s">
        <v>227</v>
      </c>
      <c r="K513" s="201">
        <v>235.49</v>
      </c>
      <c r="L513" s="31" t="s">
        <v>1202</v>
      </c>
      <c r="M513" s="31">
        <v>1480</v>
      </c>
      <c r="N513" s="31">
        <v>5069</v>
      </c>
      <c r="O513" s="189" t="s">
        <v>50</v>
      </c>
      <c r="P513" s="31">
        <v>2021.3</v>
      </c>
      <c r="Q513" s="31">
        <v>2021.12</v>
      </c>
      <c r="R513" s="31" t="s">
        <v>229</v>
      </c>
      <c r="S513" s="24" t="s">
        <v>1030</v>
      </c>
    </row>
    <row r="514" s="86" customFormat="1" ht="117" customHeight="1" spans="1:19">
      <c r="A514" s="31">
        <v>452</v>
      </c>
      <c r="B514" s="201" t="s">
        <v>1203</v>
      </c>
      <c r="C514" s="201" t="s">
        <v>213</v>
      </c>
      <c r="D514" s="201" t="s">
        <v>223</v>
      </c>
      <c r="E514" s="201" t="s">
        <v>1204</v>
      </c>
      <c r="F514" s="201" t="s">
        <v>1205</v>
      </c>
      <c r="G514" s="201" t="s">
        <v>1206</v>
      </c>
      <c r="H514" s="31" t="s">
        <v>1068</v>
      </c>
      <c r="I514" s="218">
        <v>50</v>
      </c>
      <c r="J514" s="31" t="s">
        <v>227</v>
      </c>
      <c r="K514" s="278">
        <v>50</v>
      </c>
      <c r="L514" s="31" t="s">
        <v>1207</v>
      </c>
      <c r="M514" s="31">
        <v>795</v>
      </c>
      <c r="N514" s="31">
        <v>2826</v>
      </c>
      <c r="O514" s="189" t="s">
        <v>50</v>
      </c>
      <c r="P514" s="31">
        <v>2021.3</v>
      </c>
      <c r="Q514" s="31">
        <v>2021.12</v>
      </c>
      <c r="R514" s="31" t="s">
        <v>229</v>
      </c>
      <c r="S514" s="24" t="s">
        <v>1030</v>
      </c>
    </row>
    <row r="515" s="86" customFormat="1" ht="45" spans="1:19">
      <c r="A515" s="31">
        <v>453</v>
      </c>
      <c r="B515" s="260" t="s">
        <v>1208</v>
      </c>
      <c r="C515" s="201" t="s">
        <v>213</v>
      </c>
      <c r="D515" s="201" t="s">
        <v>223</v>
      </c>
      <c r="E515" s="201" t="s">
        <v>1209</v>
      </c>
      <c r="F515" s="201" t="s">
        <v>351</v>
      </c>
      <c r="G515" s="201" t="s">
        <v>351</v>
      </c>
      <c r="H515" s="201" t="s">
        <v>1210</v>
      </c>
      <c r="I515" s="215">
        <v>59.4988</v>
      </c>
      <c r="J515" s="215" t="s">
        <v>227</v>
      </c>
      <c r="K515" s="215">
        <v>59.4988</v>
      </c>
      <c r="L515" s="201" t="s">
        <v>1108</v>
      </c>
      <c r="M515" s="255">
        <v>625</v>
      </c>
      <c r="N515" s="255">
        <v>2284</v>
      </c>
      <c r="O515" s="189" t="s">
        <v>50</v>
      </c>
      <c r="P515" s="201">
        <v>2021.3</v>
      </c>
      <c r="Q515" s="201">
        <v>2021.12</v>
      </c>
      <c r="R515" s="31" t="s">
        <v>229</v>
      </c>
      <c r="S515" s="24" t="s">
        <v>1030</v>
      </c>
    </row>
    <row r="516" s="86" customFormat="1" ht="49" customHeight="1" spans="1:19">
      <c r="A516" s="31">
        <v>454</v>
      </c>
      <c r="B516" s="280" t="s">
        <v>1211</v>
      </c>
      <c r="C516" s="201" t="s">
        <v>213</v>
      </c>
      <c r="D516" s="201" t="s">
        <v>223</v>
      </c>
      <c r="E516" s="281" t="s">
        <v>1212</v>
      </c>
      <c r="F516" s="260" t="s">
        <v>1213</v>
      </c>
      <c r="G516" s="260" t="s">
        <v>1213</v>
      </c>
      <c r="H516" s="201" t="s">
        <v>1210</v>
      </c>
      <c r="I516" s="274">
        <v>4.8641</v>
      </c>
      <c r="J516" s="215" t="s">
        <v>227</v>
      </c>
      <c r="K516" s="274">
        <v>4.8641</v>
      </c>
      <c r="L516" s="284" t="s">
        <v>1214</v>
      </c>
      <c r="M516" s="284">
        <v>816</v>
      </c>
      <c r="N516" s="285">
        <v>3012</v>
      </c>
      <c r="O516" s="189" t="s">
        <v>50</v>
      </c>
      <c r="P516" s="284">
        <v>2019.6</v>
      </c>
      <c r="Q516" s="284">
        <v>2020.05</v>
      </c>
      <c r="R516" s="31" t="s">
        <v>229</v>
      </c>
      <c r="S516" s="24" t="s">
        <v>1030</v>
      </c>
    </row>
    <row r="517" s="86" customFormat="1" ht="93" customHeight="1" spans="1:19">
      <c r="A517" s="31">
        <v>455</v>
      </c>
      <c r="B517" s="280" t="s">
        <v>1215</v>
      </c>
      <c r="C517" s="201" t="s">
        <v>213</v>
      </c>
      <c r="D517" s="201" t="s">
        <v>223</v>
      </c>
      <c r="E517" s="281" t="s">
        <v>1216</v>
      </c>
      <c r="F517" s="281" t="s">
        <v>144</v>
      </c>
      <c r="G517" s="281" t="s">
        <v>1217</v>
      </c>
      <c r="H517" s="201" t="s">
        <v>1210</v>
      </c>
      <c r="I517" s="272">
        <v>16.7296</v>
      </c>
      <c r="J517" s="201" t="s">
        <v>227</v>
      </c>
      <c r="K517" s="272">
        <v>16.7296</v>
      </c>
      <c r="L517" s="284" t="s">
        <v>1108</v>
      </c>
      <c r="M517" s="284">
        <v>869</v>
      </c>
      <c r="N517" s="285">
        <v>2284</v>
      </c>
      <c r="O517" s="189" t="s">
        <v>50</v>
      </c>
      <c r="P517" s="284">
        <v>2019.6</v>
      </c>
      <c r="Q517" s="284">
        <v>2020.05</v>
      </c>
      <c r="R517" s="31" t="s">
        <v>229</v>
      </c>
      <c r="S517" s="24" t="s">
        <v>1030</v>
      </c>
    </row>
    <row r="518" s="86" customFormat="1" ht="43" customHeight="1" spans="1:19">
      <c r="A518" s="31">
        <v>456</v>
      </c>
      <c r="B518" s="280" t="s">
        <v>1218</v>
      </c>
      <c r="C518" s="201" t="s">
        <v>213</v>
      </c>
      <c r="D518" s="201" t="s">
        <v>223</v>
      </c>
      <c r="E518" s="281" t="s">
        <v>1219</v>
      </c>
      <c r="F518" s="260" t="s">
        <v>278</v>
      </c>
      <c r="G518" s="281" t="s">
        <v>1220</v>
      </c>
      <c r="H518" s="201" t="s">
        <v>1210</v>
      </c>
      <c r="I518" s="272">
        <v>5.6521</v>
      </c>
      <c r="J518" s="201" t="s">
        <v>227</v>
      </c>
      <c r="K518" s="272">
        <v>5.6521</v>
      </c>
      <c r="L518" s="284" t="s">
        <v>1125</v>
      </c>
      <c r="M518" s="286">
        <v>320</v>
      </c>
      <c r="N518" s="285">
        <v>1145</v>
      </c>
      <c r="O518" s="189" t="s">
        <v>50</v>
      </c>
      <c r="P518" s="284">
        <v>2019.6</v>
      </c>
      <c r="Q518" s="284">
        <v>2020.05</v>
      </c>
      <c r="R518" s="31" t="s">
        <v>229</v>
      </c>
      <c r="S518" s="24" t="s">
        <v>1030</v>
      </c>
    </row>
    <row r="519" s="86" customFormat="1" ht="51" customHeight="1" spans="1:19">
      <c r="A519" s="31">
        <v>457</v>
      </c>
      <c r="B519" s="280" t="s">
        <v>1221</v>
      </c>
      <c r="C519" s="201" t="s">
        <v>213</v>
      </c>
      <c r="D519" s="201" t="s">
        <v>223</v>
      </c>
      <c r="E519" s="281" t="s">
        <v>1222</v>
      </c>
      <c r="F519" s="260" t="s">
        <v>99</v>
      </c>
      <c r="G519" s="281" t="s">
        <v>1223</v>
      </c>
      <c r="H519" s="201" t="s">
        <v>1210</v>
      </c>
      <c r="I519" s="272">
        <v>9.0792</v>
      </c>
      <c r="J519" s="201" t="s">
        <v>227</v>
      </c>
      <c r="K519" s="272">
        <v>9.0792</v>
      </c>
      <c r="L519" s="284" t="s">
        <v>1129</v>
      </c>
      <c r="M519" s="284">
        <v>457</v>
      </c>
      <c r="N519" s="285">
        <v>1662</v>
      </c>
      <c r="O519" s="189" t="s">
        <v>50</v>
      </c>
      <c r="P519" s="284">
        <v>2019.6</v>
      </c>
      <c r="Q519" s="284">
        <v>2020.05</v>
      </c>
      <c r="R519" s="31" t="s">
        <v>229</v>
      </c>
      <c r="S519" s="24" t="s">
        <v>1030</v>
      </c>
    </row>
    <row r="520" s="86" customFormat="1" ht="53" customHeight="1" spans="1:19">
      <c r="A520" s="31">
        <v>458</v>
      </c>
      <c r="B520" s="280" t="s">
        <v>1224</v>
      </c>
      <c r="C520" s="201" t="s">
        <v>213</v>
      </c>
      <c r="D520" s="201" t="s">
        <v>223</v>
      </c>
      <c r="E520" s="281" t="s">
        <v>1225</v>
      </c>
      <c r="F520" s="260" t="s">
        <v>99</v>
      </c>
      <c r="G520" s="281" t="s">
        <v>1226</v>
      </c>
      <c r="H520" s="201" t="s">
        <v>1210</v>
      </c>
      <c r="I520" s="272">
        <v>5.0689</v>
      </c>
      <c r="J520" s="201" t="s">
        <v>227</v>
      </c>
      <c r="K520" s="272">
        <v>5.0689</v>
      </c>
      <c r="L520" s="284" t="s">
        <v>1133</v>
      </c>
      <c r="M520" s="284">
        <v>459</v>
      </c>
      <c r="N520" s="285">
        <v>1611</v>
      </c>
      <c r="O520" s="189" t="s">
        <v>50</v>
      </c>
      <c r="P520" s="284">
        <v>2019.6</v>
      </c>
      <c r="Q520" s="284">
        <v>2020.05</v>
      </c>
      <c r="R520" s="31" t="s">
        <v>229</v>
      </c>
      <c r="S520" s="24" t="s">
        <v>1030</v>
      </c>
    </row>
    <row r="521" s="86" customFormat="1" ht="58" customHeight="1" spans="1:19">
      <c r="A521" s="31">
        <v>459</v>
      </c>
      <c r="B521" s="280" t="s">
        <v>1227</v>
      </c>
      <c r="C521" s="201" t="s">
        <v>213</v>
      </c>
      <c r="D521" s="201" t="s">
        <v>223</v>
      </c>
      <c r="E521" s="281" t="s">
        <v>1228</v>
      </c>
      <c r="F521" s="260" t="s">
        <v>225</v>
      </c>
      <c r="G521" s="281" t="s">
        <v>1229</v>
      </c>
      <c r="H521" s="201" t="s">
        <v>1210</v>
      </c>
      <c r="I521" s="272">
        <v>23.975</v>
      </c>
      <c r="J521" s="201" t="s">
        <v>227</v>
      </c>
      <c r="K521" s="272">
        <v>23.975</v>
      </c>
      <c r="L521" s="284" t="s">
        <v>1138</v>
      </c>
      <c r="M521" s="284">
        <v>651</v>
      </c>
      <c r="N521" s="285">
        <v>2239</v>
      </c>
      <c r="O521" s="189" t="s">
        <v>50</v>
      </c>
      <c r="P521" s="284">
        <v>2019.6</v>
      </c>
      <c r="Q521" s="284">
        <v>2020.05</v>
      </c>
      <c r="R521" s="31" t="s">
        <v>229</v>
      </c>
      <c r="S521" s="24" t="s">
        <v>1030</v>
      </c>
    </row>
    <row r="522" s="86" customFormat="1" ht="41" customHeight="1" spans="1:19">
      <c r="A522" s="31">
        <v>460</v>
      </c>
      <c r="B522" s="280" t="s">
        <v>1230</v>
      </c>
      <c r="C522" s="201" t="s">
        <v>213</v>
      </c>
      <c r="D522" s="201" t="s">
        <v>223</v>
      </c>
      <c r="E522" s="281" t="s">
        <v>1231</v>
      </c>
      <c r="F522" s="281" t="s">
        <v>1232</v>
      </c>
      <c r="G522" s="281" t="s">
        <v>181</v>
      </c>
      <c r="H522" s="201" t="s">
        <v>1210</v>
      </c>
      <c r="I522" s="272">
        <v>13.0077</v>
      </c>
      <c r="J522" s="201" t="s">
        <v>227</v>
      </c>
      <c r="K522" s="272">
        <v>13.0077</v>
      </c>
      <c r="L522" s="284" t="s">
        <v>481</v>
      </c>
      <c r="M522" s="284">
        <v>121</v>
      </c>
      <c r="N522" s="285">
        <v>631</v>
      </c>
      <c r="O522" s="189" t="s">
        <v>50</v>
      </c>
      <c r="P522" s="284">
        <v>2019.6</v>
      </c>
      <c r="Q522" s="284">
        <v>2020.05</v>
      </c>
      <c r="R522" s="31" t="s">
        <v>229</v>
      </c>
      <c r="S522" s="24" t="s">
        <v>1030</v>
      </c>
    </row>
    <row r="523" s="86" customFormat="1" ht="48" customHeight="1" spans="1:19">
      <c r="A523" s="31">
        <v>461</v>
      </c>
      <c r="B523" s="280" t="s">
        <v>1233</v>
      </c>
      <c r="C523" s="201" t="s">
        <v>213</v>
      </c>
      <c r="D523" s="201" t="s">
        <v>223</v>
      </c>
      <c r="E523" s="281" t="s">
        <v>1234</v>
      </c>
      <c r="F523" s="281" t="s">
        <v>458</v>
      </c>
      <c r="G523" s="281" t="s">
        <v>459</v>
      </c>
      <c r="H523" s="201" t="s">
        <v>1210</v>
      </c>
      <c r="I523" s="272">
        <v>2.8379</v>
      </c>
      <c r="J523" s="201" t="s">
        <v>227</v>
      </c>
      <c r="K523" s="272">
        <v>2.8379</v>
      </c>
      <c r="L523" s="284" t="s">
        <v>406</v>
      </c>
      <c r="M523" s="284">
        <v>122</v>
      </c>
      <c r="N523" s="285">
        <v>378</v>
      </c>
      <c r="O523" s="189" t="s">
        <v>50</v>
      </c>
      <c r="P523" s="284">
        <v>2019.6</v>
      </c>
      <c r="Q523" s="284">
        <v>2020.05</v>
      </c>
      <c r="R523" s="31" t="s">
        <v>229</v>
      </c>
      <c r="S523" s="24" t="s">
        <v>1030</v>
      </c>
    </row>
    <row r="524" s="86" customFormat="1" ht="56.25" spans="1:19">
      <c r="A524" s="31">
        <v>462</v>
      </c>
      <c r="B524" s="280" t="s">
        <v>1235</v>
      </c>
      <c r="C524" s="201" t="s">
        <v>213</v>
      </c>
      <c r="D524" s="201" t="s">
        <v>223</v>
      </c>
      <c r="E524" s="281" t="s">
        <v>1236</v>
      </c>
      <c r="F524" s="281" t="s">
        <v>458</v>
      </c>
      <c r="G524" s="281" t="s">
        <v>459</v>
      </c>
      <c r="H524" s="201" t="s">
        <v>1210</v>
      </c>
      <c r="I524" s="272">
        <v>1.7773</v>
      </c>
      <c r="J524" s="201" t="s">
        <v>227</v>
      </c>
      <c r="K524" s="272">
        <v>1.7773</v>
      </c>
      <c r="L524" s="284" t="s">
        <v>1029</v>
      </c>
      <c r="M524" s="284">
        <v>115</v>
      </c>
      <c r="N524" s="285">
        <v>505</v>
      </c>
      <c r="O524" s="189" t="s">
        <v>50</v>
      </c>
      <c r="P524" s="284">
        <v>2019.6</v>
      </c>
      <c r="Q524" s="284">
        <v>2020.05</v>
      </c>
      <c r="R524" s="31" t="s">
        <v>229</v>
      </c>
      <c r="S524" s="24" t="s">
        <v>1030</v>
      </c>
    </row>
    <row r="525" s="86" customFormat="1" ht="83" customHeight="1" spans="1:19">
      <c r="A525" s="31">
        <v>463</v>
      </c>
      <c r="B525" s="280" t="s">
        <v>1237</v>
      </c>
      <c r="C525" s="201" t="s">
        <v>213</v>
      </c>
      <c r="D525" s="201" t="s">
        <v>223</v>
      </c>
      <c r="E525" s="281" t="s">
        <v>1238</v>
      </c>
      <c r="F525" s="281" t="s">
        <v>458</v>
      </c>
      <c r="G525" s="281" t="s">
        <v>1083</v>
      </c>
      <c r="H525" s="201" t="s">
        <v>1210</v>
      </c>
      <c r="I525" s="274">
        <v>10.4601</v>
      </c>
      <c r="J525" s="215" t="s">
        <v>227</v>
      </c>
      <c r="K525" s="274">
        <v>10.4601</v>
      </c>
      <c r="L525" s="284" t="s">
        <v>634</v>
      </c>
      <c r="M525" s="284">
        <v>122</v>
      </c>
      <c r="N525" s="285">
        <v>388</v>
      </c>
      <c r="O525" s="189" t="s">
        <v>50</v>
      </c>
      <c r="P525" s="284">
        <v>2019.6</v>
      </c>
      <c r="Q525" s="284">
        <v>2020.05</v>
      </c>
      <c r="R525" s="31" t="s">
        <v>229</v>
      </c>
      <c r="S525" s="24" t="s">
        <v>1030</v>
      </c>
    </row>
    <row r="526" s="86" customFormat="1" ht="50" customHeight="1" spans="1:19">
      <c r="A526" s="31">
        <v>464</v>
      </c>
      <c r="B526" s="280" t="s">
        <v>1239</v>
      </c>
      <c r="C526" s="201" t="s">
        <v>213</v>
      </c>
      <c r="D526" s="201" t="s">
        <v>223</v>
      </c>
      <c r="E526" s="281" t="s">
        <v>1240</v>
      </c>
      <c r="F526" s="281" t="s">
        <v>144</v>
      </c>
      <c r="G526" s="281" t="s">
        <v>1072</v>
      </c>
      <c r="H526" s="201" t="s">
        <v>1210</v>
      </c>
      <c r="I526" s="272">
        <v>2.058</v>
      </c>
      <c r="J526" s="201" t="s">
        <v>227</v>
      </c>
      <c r="K526" s="272">
        <v>2.058</v>
      </c>
      <c r="L526" s="284" t="s">
        <v>426</v>
      </c>
      <c r="M526" s="284">
        <v>121</v>
      </c>
      <c r="N526" s="285">
        <v>405</v>
      </c>
      <c r="O526" s="189" t="s">
        <v>50</v>
      </c>
      <c r="P526" s="284">
        <v>2019.6</v>
      </c>
      <c r="Q526" s="284">
        <v>2020.05</v>
      </c>
      <c r="R526" s="31" t="s">
        <v>229</v>
      </c>
      <c r="S526" s="24" t="s">
        <v>1030</v>
      </c>
    </row>
    <row r="527" s="86" customFormat="1" ht="63" customHeight="1" spans="1:19">
      <c r="A527" s="31">
        <v>465</v>
      </c>
      <c r="B527" s="280" t="s">
        <v>1241</v>
      </c>
      <c r="C527" s="201" t="s">
        <v>213</v>
      </c>
      <c r="D527" s="201" t="s">
        <v>223</v>
      </c>
      <c r="E527" s="281" t="s">
        <v>1242</v>
      </c>
      <c r="F527" s="281" t="s">
        <v>1100</v>
      </c>
      <c r="G527" s="281" t="s">
        <v>1243</v>
      </c>
      <c r="H527" s="201" t="s">
        <v>1210</v>
      </c>
      <c r="I527" s="274">
        <v>6.0826</v>
      </c>
      <c r="J527" s="215" t="s">
        <v>227</v>
      </c>
      <c r="K527" s="274">
        <v>6.0826</v>
      </c>
      <c r="L527" s="284" t="s">
        <v>481</v>
      </c>
      <c r="M527" s="284">
        <v>120</v>
      </c>
      <c r="N527" s="285">
        <v>631</v>
      </c>
      <c r="O527" s="189" t="s">
        <v>50</v>
      </c>
      <c r="P527" s="284">
        <v>2019.6</v>
      </c>
      <c r="Q527" s="284">
        <v>2020.05</v>
      </c>
      <c r="R527" s="31" t="s">
        <v>229</v>
      </c>
      <c r="S527" s="24" t="s">
        <v>1030</v>
      </c>
    </row>
    <row r="528" s="86" customFormat="1" ht="60" customHeight="1" spans="1:19">
      <c r="A528" s="31">
        <v>466</v>
      </c>
      <c r="B528" s="280" t="s">
        <v>1244</v>
      </c>
      <c r="C528" s="201" t="s">
        <v>213</v>
      </c>
      <c r="D528" s="201" t="s">
        <v>223</v>
      </c>
      <c r="E528" s="281" t="s">
        <v>1245</v>
      </c>
      <c r="F528" s="281" t="s">
        <v>144</v>
      </c>
      <c r="G528" s="281" t="s">
        <v>737</v>
      </c>
      <c r="H528" s="201" t="s">
        <v>1210</v>
      </c>
      <c r="I528" s="272">
        <v>6.6664</v>
      </c>
      <c r="J528" s="201" t="s">
        <v>227</v>
      </c>
      <c r="K528" s="272">
        <v>6.6664</v>
      </c>
      <c r="L528" s="284" t="s">
        <v>307</v>
      </c>
      <c r="M528" s="284">
        <v>156</v>
      </c>
      <c r="N528" s="285">
        <v>493</v>
      </c>
      <c r="O528" s="189" t="s">
        <v>50</v>
      </c>
      <c r="P528" s="284">
        <v>2019.6</v>
      </c>
      <c r="Q528" s="284">
        <v>2020.05</v>
      </c>
      <c r="R528" s="31" t="s">
        <v>229</v>
      </c>
      <c r="S528" s="24" t="s">
        <v>1030</v>
      </c>
    </row>
    <row r="529" s="86" customFormat="1" ht="45" spans="1:19">
      <c r="A529" s="31">
        <v>467</v>
      </c>
      <c r="B529" s="280" t="s">
        <v>1246</v>
      </c>
      <c r="C529" s="201" t="s">
        <v>213</v>
      </c>
      <c r="D529" s="201" t="s">
        <v>223</v>
      </c>
      <c r="E529" s="281" t="s">
        <v>1247</v>
      </c>
      <c r="F529" s="281" t="s">
        <v>412</v>
      </c>
      <c r="G529" s="281" t="s">
        <v>1077</v>
      </c>
      <c r="H529" s="201" t="s">
        <v>1210</v>
      </c>
      <c r="I529" s="272">
        <v>4.738</v>
      </c>
      <c r="J529" s="201" t="s">
        <v>227</v>
      </c>
      <c r="K529" s="272">
        <v>4.738</v>
      </c>
      <c r="L529" s="284" t="s">
        <v>603</v>
      </c>
      <c r="M529" s="284">
        <v>122</v>
      </c>
      <c r="N529" s="285">
        <v>616</v>
      </c>
      <c r="O529" s="189" t="s">
        <v>50</v>
      </c>
      <c r="P529" s="284">
        <v>2019.6</v>
      </c>
      <c r="Q529" s="284">
        <v>2020.05</v>
      </c>
      <c r="R529" s="31" t="s">
        <v>229</v>
      </c>
      <c r="S529" s="24" t="s">
        <v>1030</v>
      </c>
    </row>
    <row r="530" s="86" customFormat="1" ht="79" customHeight="1" spans="1:19">
      <c r="A530" s="31">
        <v>468</v>
      </c>
      <c r="B530" s="280" t="s">
        <v>1248</v>
      </c>
      <c r="C530" s="201" t="s">
        <v>213</v>
      </c>
      <c r="D530" s="201" t="s">
        <v>223</v>
      </c>
      <c r="E530" s="281" t="s">
        <v>1249</v>
      </c>
      <c r="F530" s="281" t="s">
        <v>199</v>
      </c>
      <c r="G530" s="281" t="s">
        <v>1080</v>
      </c>
      <c r="H530" s="201" t="s">
        <v>1210</v>
      </c>
      <c r="I530" s="272">
        <v>11.6864</v>
      </c>
      <c r="J530" s="201" t="s">
        <v>227</v>
      </c>
      <c r="K530" s="272">
        <v>11.6864</v>
      </c>
      <c r="L530" s="284" t="s">
        <v>487</v>
      </c>
      <c r="M530" s="284">
        <v>122</v>
      </c>
      <c r="N530" s="285">
        <v>346</v>
      </c>
      <c r="O530" s="189" t="s">
        <v>50</v>
      </c>
      <c r="P530" s="284">
        <v>2019.6</v>
      </c>
      <c r="Q530" s="284">
        <v>2020.05</v>
      </c>
      <c r="R530" s="31" t="s">
        <v>229</v>
      </c>
      <c r="S530" s="24" t="s">
        <v>1030</v>
      </c>
    </row>
    <row r="531" s="86" customFormat="1" ht="57" customHeight="1" spans="1:19">
      <c r="A531" s="31">
        <v>469</v>
      </c>
      <c r="B531" s="280" t="s">
        <v>1250</v>
      </c>
      <c r="C531" s="201" t="s">
        <v>213</v>
      </c>
      <c r="D531" s="201" t="s">
        <v>223</v>
      </c>
      <c r="E531" s="281" t="s">
        <v>1251</v>
      </c>
      <c r="F531" s="281" t="s">
        <v>1252</v>
      </c>
      <c r="G531" s="281" t="s">
        <v>190</v>
      </c>
      <c r="H531" s="201" t="s">
        <v>1210</v>
      </c>
      <c r="I531" s="272">
        <v>12.6792</v>
      </c>
      <c r="J531" s="201" t="s">
        <v>227</v>
      </c>
      <c r="K531" s="272">
        <v>12.6792</v>
      </c>
      <c r="L531" s="284" t="s">
        <v>522</v>
      </c>
      <c r="M531" s="284">
        <v>110</v>
      </c>
      <c r="N531" s="285">
        <v>410</v>
      </c>
      <c r="O531" s="189" t="s">
        <v>50</v>
      </c>
      <c r="P531" s="284">
        <v>2019.6</v>
      </c>
      <c r="Q531" s="284">
        <v>2020.05</v>
      </c>
      <c r="R531" s="31" t="s">
        <v>229</v>
      </c>
      <c r="S531" s="24" t="s">
        <v>1030</v>
      </c>
    </row>
    <row r="532" s="92" customFormat="1" ht="57" customHeight="1" spans="1:19">
      <c r="A532" s="31">
        <v>470</v>
      </c>
      <c r="B532" s="216" t="s">
        <v>1253</v>
      </c>
      <c r="C532" s="216" t="s">
        <v>213</v>
      </c>
      <c r="D532" s="216" t="s">
        <v>223</v>
      </c>
      <c r="E532" s="216" t="s">
        <v>1254</v>
      </c>
      <c r="F532" s="216" t="s">
        <v>1255</v>
      </c>
      <c r="G532" s="216" t="s">
        <v>1256</v>
      </c>
      <c r="H532" s="203" t="s">
        <v>1068</v>
      </c>
      <c r="I532" s="287">
        <v>36.8841</v>
      </c>
      <c r="J532" s="215" t="s">
        <v>227</v>
      </c>
      <c r="K532" s="287">
        <v>36.8841</v>
      </c>
      <c r="L532" s="203" t="s">
        <v>334</v>
      </c>
      <c r="M532" s="245">
        <v>152</v>
      </c>
      <c r="N532" s="245">
        <v>521</v>
      </c>
      <c r="O532" s="189" t="s">
        <v>50</v>
      </c>
      <c r="P532" s="245">
        <v>2019.9</v>
      </c>
      <c r="Q532" s="245">
        <v>2019.12</v>
      </c>
      <c r="R532" s="245" t="s">
        <v>229</v>
      </c>
      <c r="S532" s="203" t="s">
        <v>1030</v>
      </c>
    </row>
    <row r="533" s="96" customFormat="1" ht="38" customHeight="1" spans="1:19">
      <c r="A533" s="149" t="s">
        <v>1257</v>
      </c>
      <c r="B533" s="184" t="s">
        <v>1258</v>
      </c>
      <c r="C533" s="184"/>
      <c r="D533" s="184"/>
      <c r="E533" s="184"/>
      <c r="F533" s="184"/>
      <c r="G533" s="184"/>
      <c r="H533" s="149"/>
      <c r="I533" s="288">
        <f>I534+I620+I742+I750+I752+I754</f>
        <v>4756.67</v>
      </c>
      <c r="J533" s="242"/>
      <c r="K533" s="288">
        <f>K534+K620+K742+K750+K752+K754</f>
        <v>4756.67</v>
      </c>
      <c r="L533" s="149"/>
      <c r="M533" s="149"/>
      <c r="N533" s="149"/>
      <c r="O533" s="149"/>
      <c r="P533" s="149"/>
      <c r="Q533" s="149"/>
      <c r="R533" s="149"/>
      <c r="S533" s="297"/>
    </row>
    <row r="534" ht="40.5" spans="1:19">
      <c r="A534" s="237"/>
      <c r="B534" s="237" t="s">
        <v>1259</v>
      </c>
      <c r="C534" s="237"/>
      <c r="D534" s="237"/>
      <c r="E534" s="237"/>
      <c r="F534" s="237"/>
      <c r="G534" s="237"/>
      <c r="H534" s="282"/>
      <c r="I534" s="289">
        <f>SUM(I535:I619)</f>
        <v>410</v>
      </c>
      <c r="J534" s="289"/>
      <c r="K534" s="289">
        <f>SUM(K535:K619)</f>
        <v>410</v>
      </c>
      <c r="L534" s="237"/>
      <c r="M534" s="289" t="s">
        <v>1260</v>
      </c>
      <c r="N534" s="289"/>
      <c r="O534" s="237"/>
      <c r="P534" s="290"/>
      <c r="Q534" s="290"/>
      <c r="R534" s="237"/>
      <c r="S534" s="133"/>
    </row>
    <row r="535" s="86" customFormat="1" ht="33.75" spans="1:19">
      <c r="A535" s="60">
        <v>1</v>
      </c>
      <c r="B535" s="62" t="s">
        <v>1261</v>
      </c>
      <c r="C535" s="283" t="s">
        <v>1262</v>
      </c>
      <c r="D535" s="283" t="s">
        <v>223</v>
      </c>
      <c r="E535" s="62" t="s">
        <v>1263</v>
      </c>
      <c r="F535" s="63" t="s">
        <v>199</v>
      </c>
      <c r="G535" s="63" t="s">
        <v>1080</v>
      </c>
      <c r="H535" s="63" t="s">
        <v>1264</v>
      </c>
      <c r="I535" s="291">
        <v>10.0748920147807</v>
      </c>
      <c r="J535" s="292" t="s">
        <v>80</v>
      </c>
      <c r="K535" s="291">
        <v>10.0748920147807</v>
      </c>
      <c r="L535" s="293" t="s">
        <v>1265</v>
      </c>
      <c r="M535" s="59">
        <v>394</v>
      </c>
      <c r="N535" s="59">
        <v>1379</v>
      </c>
      <c r="O535" s="189" t="s">
        <v>50</v>
      </c>
      <c r="P535" s="60">
        <v>2021.4</v>
      </c>
      <c r="Q535" s="60">
        <v>2021.12</v>
      </c>
      <c r="R535" s="292" t="s">
        <v>1266</v>
      </c>
      <c r="S535" s="60" t="s">
        <v>1267</v>
      </c>
    </row>
    <row r="536" s="86" customFormat="1" ht="33.75" spans="1:19">
      <c r="A536" s="60">
        <v>2</v>
      </c>
      <c r="B536" s="62" t="s">
        <v>1268</v>
      </c>
      <c r="C536" s="283" t="s">
        <v>1262</v>
      </c>
      <c r="D536" s="283" t="s">
        <v>223</v>
      </c>
      <c r="E536" s="62" t="s">
        <v>1263</v>
      </c>
      <c r="F536" s="63" t="s">
        <v>199</v>
      </c>
      <c r="G536" s="63" t="s">
        <v>1269</v>
      </c>
      <c r="H536" s="63" t="s">
        <v>1270</v>
      </c>
      <c r="I536" s="291">
        <v>4.33505611244051</v>
      </c>
      <c r="J536" s="292" t="s">
        <v>80</v>
      </c>
      <c r="K536" s="291">
        <v>4.33505611244051</v>
      </c>
      <c r="L536" s="293" t="s">
        <v>1265</v>
      </c>
      <c r="M536" s="59">
        <v>85</v>
      </c>
      <c r="N536" s="59">
        <v>297</v>
      </c>
      <c r="O536" s="189" t="s">
        <v>50</v>
      </c>
      <c r="P536" s="60">
        <v>2021.4</v>
      </c>
      <c r="Q536" s="60">
        <v>2021.12</v>
      </c>
      <c r="R536" s="292" t="s">
        <v>1266</v>
      </c>
      <c r="S536" s="60" t="s">
        <v>1267</v>
      </c>
    </row>
    <row r="537" s="86" customFormat="1" ht="33.75" spans="1:19">
      <c r="A537" s="60">
        <v>3</v>
      </c>
      <c r="B537" s="62" t="s">
        <v>1271</v>
      </c>
      <c r="C537" s="283" t="s">
        <v>1262</v>
      </c>
      <c r="D537" s="283" t="s">
        <v>223</v>
      </c>
      <c r="E537" s="62" t="s">
        <v>1263</v>
      </c>
      <c r="F537" s="63" t="s">
        <v>199</v>
      </c>
      <c r="G537" s="63" t="s">
        <v>454</v>
      </c>
      <c r="H537" s="63" t="s">
        <v>1272</v>
      </c>
      <c r="I537" s="291">
        <v>3.09416920962102</v>
      </c>
      <c r="J537" s="292" t="s">
        <v>80</v>
      </c>
      <c r="K537" s="291">
        <v>3.09416920962102</v>
      </c>
      <c r="L537" s="293" t="s">
        <v>1265</v>
      </c>
      <c r="M537" s="59">
        <v>60</v>
      </c>
      <c r="N537" s="59">
        <v>212</v>
      </c>
      <c r="O537" s="189" t="s">
        <v>50</v>
      </c>
      <c r="P537" s="60">
        <v>2021.4</v>
      </c>
      <c r="Q537" s="60">
        <v>2021.12</v>
      </c>
      <c r="R537" s="292" t="s">
        <v>1266</v>
      </c>
      <c r="S537" s="60" t="s">
        <v>1267</v>
      </c>
    </row>
    <row r="538" s="86" customFormat="1" ht="33.75" spans="1:19">
      <c r="A538" s="60">
        <v>4</v>
      </c>
      <c r="B538" s="62" t="s">
        <v>1273</v>
      </c>
      <c r="C538" s="283" t="s">
        <v>1262</v>
      </c>
      <c r="D538" s="283" t="s">
        <v>223</v>
      </c>
      <c r="E538" s="62" t="s">
        <v>1263</v>
      </c>
      <c r="F538" s="63" t="s">
        <v>199</v>
      </c>
      <c r="G538" s="63" t="s">
        <v>1274</v>
      </c>
      <c r="H538" s="63" t="s">
        <v>1275</v>
      </c>
      <c r="I538" s="291">
        <v>0.175257867503494</v>
      </c>
      <c r="J538" s="292" t="s">
        <v>80</v>
      </c>
      <c r="K538" s="291">
        <v>0.175257867503494</v>
      </c>
      <c r="L538" s="293" t="s">
        <v>1265</v>
      </c>
      <c r="M538" s="59">
        <v>3</v>
      </c>
      <c r="N538" s="59">
        <v>12</v>
      </c>
      <c r="O538" s="189" t="s">
        <v>50</v>
      </c>
      <c r="P538" s="60">
        <v>2021.4</v>
      </c>
      <c r="Q538" s="60">
        <v>2021.12</v>
      </c>
      <c r="R538" s="292" t="s">
        <v>1266</v>
      </c>
      <c r="S538" s="60" t="s">
        <v>1267</v>
      </c>
    </row>
    <row r="539" s="86" customFormat="1" ht="33.75" spans="1:19">
      <c r="A539" s="60">
        <v>5</v>
      </c>
      <c r="B539" s="62" t="s">
        <v>1276</v>
      </c>
      <c r="C539" s="283" t="s">
        <v>1262</v>
      </c>
      <c r="D539" s="283" t="s">
        <v>223</v>
      </c>
      <c r="E539" s="62" t="s">
        <v>1263</v>
      </c>
      <c r="F539" s="63" t="s">
        <v>199</v>
      </c>
      <c r="G539" s="63" t="s">
        <v>1277</v>
      </c>
      <c r="H539" s="63" t="s">
        <v>1278</v>
      </c>
      <c r="I539" s="291">
        <v>5.49925406867112</v>
      </c>
      <c r="J539" s="292" t="s">
        <v>80</v>
      </c>
      <c r="K539" s="291">
        <v>5.49925406867112</v>
      </c>
      <c r="L539" s="293" t="s">
        <v>1265</v>
      </c>
      <c r="M539" s="59">
        <v>107</v>
      </c>
      <c r="N539" s="59">
        <v>377</v>
      </c>
      <c r="O539" s="189" t="s">
        <v>50</v>
      </c>
      <c r="P539" s="60">
        <v>2021.4</v>
      </c>
      <c r="Q539" s="60">
        <v>2021.12</v>
      </c>
      <c r="R539" s="292" t="s">
        <v>1266</v>
      </c>
      <c r="S539" s="60" t="s">
        <v>1267</v>
      </c>
    </row>
    <row r="540" s="86" customFormat="1" ht="33.75" spans="1:19">
      <c r="A540" s="60">
        <v>6</v>
      </c>
      <c r="B540" s="62" t="s">
        <v>1279</v>
      </c>
      <c r="C540" s="283" t="s">
        <v>1262</v>
      </c>
      <c r="D540" s="283" t="s">
        <v>223</v>
      </c>
      <c r="E540" s="62" t="s">
        <v>1263</v>
      </c>
      <c r="F540" s="63" t="s">
        <v>199</v>
      </c>
      <c r="G540" s="63" t="s">
        <v>126</v>
      </c>
      <c r="H540" s="63" t="s">
        <v>1280</v>
      </c>
      <c r="I540" s="291">
        <v>1.14663739720238</v>
      </c>
      <c r="J540" s="292" t="s">
        <v>80</v>
      </c>
      <c r="K540" s="291">
        <v>1.14663739720238</v>
      </c>
      <c r="L540" s="293" t="s">
        <v>1265</v>
      </c>
      <c r="M540" s="59">
        <v>23</v>
      </c>
      <c r="N540" s="59">
        <v>78</v>
      </c>
      <c r="O540" s="189" t="s">
        <v>50</v>
      </c>
      <c r="P540" s="60">
        <v>2021.4</v>
      </c>
      <c r="Q540" s="60">
        <v>2021.12</v>
      </c>
      <c r="R540" s="292" t="s">
        <v>1266</v>
      </c>
      <c r="S540" s="60" t="s">
        <v>1267</v>
      </c>
    </row>
    <row r="541" s="86" customFormat="1" ht="33.75" spans="1:19">
      <c r="A541" s="60">
        <v>7</v>
      </c>
      <c r="B541" s="62" t="s">
        <v>1281</v>
      </c>
      <c r="C541" s="283" t="s">
        <v>1262</v>
      </c>
      <c r="D541" s="283" t="s">
        <v>223</v>
      </c>
      <c r="E541" s="62" t="s">
        <v>1263</v>
      </c>
      <c r="F541" s="63" t="s">
        <v>199</v>
      </c>
      <c r="G541" s="63" t="s">
        <v>119</v>
      </c>
      <c r="H541" s="63" t="s">
        <v>1282</v>
      </c>
      <c r="I541" s="291">
        <v>11.925065623272</v>
      </c>
      <c r="J541" s="292" t="s">
        <v>80</v>
      </c>
      <c r="K541" s="291">
        <v>11.925065623272</v>
      </c>
      <c r="L541" s="293" t="s">
        <v>1265</v>
      </c>
      <c r="M541" s="59">
        <v>234</v>
      </c>
      <c r="N541" s="59">
        <v>819</v>
      </c>
      <c r="O541" s="189" t="s">
        <v>50</v>
      </c>
      <c r="P541" s="60">
        <v>2021.4</v>
      </c>
      <c r="Q541" s="60">
        <v>2021.12</v>
      </c>
      <c r="R541" s="292" t="s">
        <v>1266</v>
      </c>
      <c r="S541" s="60" t="s">
        <v>1267</v>
      </c>
    </row>
    <row r="542" s="86" customFormat="1" ht="33.75" spans="1:19">
      <c r="A542" s="60">
        <v>8</v>
      </c>
      <c r="B542" s="62" t="s">
        <v>1283</v>
      </c>
      <c r="C542" s="283" t="s">
        <v>1262</v>
      </c>
      <c r="D542" s="283" t="s">
        <v>223</v>
      </c>
      <c r="E542" s="62" t="s">
        <v>1263</v>
      </c>
      <c r="F542" s="63" t="s">
        <v>199</v>
      </c>
      <c r="G542" s="63" t="s">
        <v>1284</v>
      </c>
      <c r="H542" s="31" t="s">
        <v>201</v>
      </c>
      <c r="I542" s="291">
        <v>10.2676334345485</v>
      </c>
      <c r="J542" s="292" t="s">
        <v>80</v>
      </c>
      <c r="K542" s="291">
        <v>10.2676334345485</v>
      </c>
      <c r="L542" s="293" t="s">
        <v>1265</v>
      </c>
      <c r="M542" s="59">
        <v>202</v>
      </c>
      <c r="N542" s="59">
        <v>705</v>
      </c>
      <c r="O542" s="189" t="s">
        <v>50</v>
      </c>
      <c r="P542" s="60">
        <v>2021.4</v>
      </c>
      <c r="Q542" s="60">
        <v>2021.12</v>
      </c>
      <c r="R542" s="292" t="s">
        <v>1266</v>
      </c>
      <c r="S542" s="60" t="s">
        <v>1267</v>
      </c>
    </row>
    <row r="543" s="86" customFormat="1" ht="33.75" spans="1:19">
      <c r="A543" s="60">
        <v>9</v>
      </c>
      <c r="B543" s="62" t="s">
        <v>1285</v>
      </c>
      <c r="C543" s="283" t="s">
        <v>1262</v>
      </c>
      <c r="D543" s="283" t="s">
        <v>223</v>
      </c>
      <c r="E543" s="62" t="s">
        <v>1263</v>
      </c>
      <c r="F543" s="63" t="s">
        <v>199</v>
      </c>
      <c r="G543" s="63" t="s">
        <v>386</v>
      </c>
      <c r="H543" s="31" t="s">
        <v>201</v>
      </c>
      <c r="I543" s="291">
        <v>8.55351792584538</v>
      </c>
      <c r="J543" s="292" t="s">
        <v>80</v>
      </c>
      <c r="K543" s="291">
        <v>8.55351792584538</v>
      </c>
      <c r="L543" s="293" t="s">
        <v>1265</v>
      </c>
      <c r="M543" s="59">
        <v>168</v>
      </c>
      <c r="N543" s="59">
        <v>587</v>
      </c>
      <c r="O543" s="189" t="s">
        <v>50</v>
      </c>
      <c r="P543" s="60">
        <v>2021.4</v>
      </c>
      <c r="Q543" s="60">
        <v>2021.12</v>
      </c>
      <c r="R543" s="292" t="s">
        <v>1266</v>
      </c>
      <c r="S543" s="60" t="s">
        <v>1267</v>
      </c>
    </row>
    <row r="544" s="86" customFormat="1" ht="33.75" spans="1:19">
      <c r="A544" s="60">
        <v>10</v>
      </c>
      <c r="B544" s="62" t="s">
        <v>1286</v>
      </c>
      <c r="C544" s="283" t="s">
        <v>1262</v>
      </c>
      <c r="D544" s="283" t="s">
        <v>223</v>
      </c>
      <c r="E544" s="62" t="s">
        <v>1263</v>
      </c>
      <c r="F544" s="63" t="s">
        <v>288</v>
      </c>
      <c r="G544" s="63" t="s">
        <v>166</v>
      </c>
      <c r="H544" s="31" t="s">
        <v>201</v>
      </c>
      <c r="I544" s="291">
        <v>13.237449061466</v>
      </c>
      <c r="J544" s="292" t="s">
        <v>80</v>
      </c>
      <c r="K544" s="291">
        <v>13.237449061466</v>
      </c>
      <c r="L544" s="293" t="s">
        <v>1265</v>
      </c>
      <c r="M544" s="59">
        <v>260</v>
      </c>
      <c r="N544" s="59">
        <v>909</v>
      </c>
      <c r="O544" s="189" t="s">
        <v>50</v>
      </c>
      <c r="P544" s="60">
        <v>2021.4</v>
      </c>
      <c r="Q544" s="60">
        <v>2021.12</v>
      </c>
      <c r="R544" s="292" t="s">
        <v>1266</v>
      </c>
      <c r="S544" s="60" t="s">
        <v>1267</v>
      </c>
    </row>
    <row r="545" s="86" customFormat="1" ht="33.75" spans="1:19">
      <c r="A545" s="60">
        <v>11</v>
      </c>
      <c r="B545" s="62" t="s">
        <v>1287</v>
      </c>
      <c r="C545" s="283" t="s">
        <v>1262</v>
      </c>
      <c r="D545" s="283" t="s">
        <v>223</v>
      </c>
      <c r="E545" s="62" t="s">
        <v>1263</v>
      </c>
      <c r="F545" s="63" t="s">
        <v>288</v>
      </c>
      <c r="G545" s="63" t="s">
        <v>643</v>
      </c>
      <c r="H545" s="31" t="s">
        <v>201</v>
      </c>
      <c r="I545" s="291">
        <v>6.5914335351579</v>
      </c>
      <c r="J545" s="292" t="s">
        <v>80</v>
      </c>
      <c r="K545" s="291">
        <v>6.5914335351579</v>
      </c>
      <c r="L545" s="293" t="s">
        <v>1265</v>
      </c>
      <c r="M545" s="59">
        <v>129</v>
      </c>
      <c r="N545" s="59">
        <v>453</v>
      </c>
      <c r="O545" s="189" t="s">
        <v>50</v>
      </c>
      <c r="P545" s="60">
        <v>2021.4</v>
      </c>
      <c r="Q545" s="60">
        <v>2021.12</v>
      </c>
      <c r="R545" s="292" t="s">
        <v>1266</v>
      </c>
      <c r="S545" s="60" t="s">
        <v>1267</v>
      </c>
    </row>
    <row r="546" s="86" customFormat="1" ht="33.75" spans="1:19">
      <c r="A546" s="60">
        <v>12</v>
      </c>
      <c r="B546" s="62" t="s">
        <v>1288</v>
      </c>
      <c r="C546" s="283" t="s">
        <v>1262</v>
      </c>
      <c r="D546" s="283" t="s">
        <v>223</v>
      </c>
      <c r="E546" s="62" t="s">
        <v>1263</v>
      </c>
      <c r="F546" s="63" t="s">
        <v>288</v>
      </c>
      <c r="G546" s="63" t="s">
        <v>443</v>
      </c>
      <c r="H546" s="31" t="s">
        <v>201</v>
      </c>
      <c r="I546" s="291">
        <v>2.96852287537291</v>
      </c>
      <c r="J546" s="292" t="s">
        <v>80</v>
      </c>
      <c r="K546" s="291">
        <v>2.96852287537291</v>
      </c>
      <c r="L546" s="293" t="s">
        <v>1265</v>
      </c>
      <c r="M546" s="59">
        <v>28</v>
      </c>
      <c r="N546" s="59">
        <v>204</v>
      </c>
      <c r="O546" s="189" t="s">
        <v>50</v>
      </c>
      <c r="P546" s="60">
        <v>2021.4</v>
      </c>
      <c r="Q546" s="60">
        <v>2021.12</v>
      </c>
      <c r="R546" s="292" t="s">
        <v>1266</v>
      </c>
      <c r="S546" s="60" t="s">
        <v>1267</v>
      </c>
    </row>
    <row r="547" s="86" customFormat="1" ht="33.75" spans="1:19">
      <c r="A547" s="60">
        <v>13</v>
      </c>
      <c r="B547" s="62" t="s">
        <v>1289</v>
      </c>
      <c r="C547" s="283" t="s">
        <v>1262</v>
      </c>
      <c r="D547" s="283" t="s">
        <v>223</v>
      </c>
      <c r="E547" s="62" t="s">
        <v>1263</v>
      </c>
      <c r="F547" s="63" t="s">
        <v>288</v>
      </c>
      <c r="G547" s="63" t="s">
        <v>318</v>
      </c>
      <c r="H547" s="31" t="s">
        <v>201</v>
      </c>
      <c r="I547" s="291">
        <v>7.5726597684462</v>
      </c>
      <c r="J547" s="292" t="s">
        <v>80</v>
      </c>
      <c r="K547" s="291">
        <v>7.5726597684462</v>
      </c>
      <c r="L547" s="293" t="s">
        <v>1265</v>
      </c>
      <c r="M547" s="59">
        <v>149</v>
      </c>
      <c r="N547" s="59">
        <v>520</v>
      </c>
      <c r="O547" s="189" t="s">
        <v>50</v>
      </c>
      <c r="P547" s="60">
        <v>2021.4</v>
      </c>
      <c r="Q547" s="60">
        <v>2021.12</v>
      </c>
      <c r="R547" s="292" t="s">
        <v>1266</v>
      </c>
      <c r="S547" s="60" t="s">
        <v>1267</v>
      </c>
    </row>
    <row r="548" s="86" customFormat="1" ht="33.75" spans="1:19">
      <c r="A548" s="60">
        <v>14</v>
      </c>
      <c r="B548" s="62" t="s">
        <v>1290</v>
      </c>
      <c r="C548" s="283" t="s">
        <v>1262</v>
      </c>
      <c r="D548" s="283" t="s">
        <v>223</v>
      </c>
      <c r="E548" s="62" t="s">
        <v>1263</v>
      </c>
      <c r="F548" s="63" t="s">
        <v>131</v>
      </c>
      <c r="G548" s="63" t="s">
        <v>1291</v>
      </c>
      <c r="H548" s="63" t="s">
        <v>1292</v>
      </c>
      <c r="I548" s="294">
        <v>1.60469537329384</v>
      </c>
      <c r="J548" s="292" t="s">
        <v>80</v>
      </c>
      <c r="K548" s="291">
        <v>1.60469537329384</v>
      </c>
      <c r="L548" s="293" t="s">
        <v>1265</v>
      </c>
      <c r="M548" s="59">
        <v>32</v>
      </c>
      <c r="N548" s="59">
        <v>110</v>
      </c>
      <c r="O548" s="189" t="s">
        <v>50</v>
      </c>
      <c r="P548" s="60">
        <v>2021.4</v>
      </c>
      <c r="Q548" s="60">
        <v>2021.12</v>
      </c>
      <c r="R548" s="292" t="s">
        <v>1266</v>
      </c>
      <c r="S548" s="60" t="s">
        <v>1267</v>
      </c>
    </row>
    <row r="549" s="86" customFormat="1" ht="33.75" spans="1:19">
      <c r="A549" s="60">
        <v>15</v>
      </c>
      <c r="B549" s="62" t="s">
        <v>1293</v>
      </c>
      <c r="C549" s="283" t="s">
        <v>1262</v>
      </c>
      <c r="D549" s="283" t="s">
        <v>223</v>
      </c>
      <c r="E549" s="62" t="s">
        <v>1263</v>
      </c>
      <c r="F549" s="63" t="s">
        <v>131</v>
      </c>
      <c r="G549" s="63" t="s">
        <v>1013</v>
      </c>
      <c r="H549" s="63" t="s">
        <v>1294</v>
      </c>
      <c r="I549" s="291">
        <v>14.6643608999872</v>
      </c>
      <c r="J549" s="292" t="s">
        <v>80</v>
      </c>
      <c r="K549" s="291">
        <v>14.6643608999872</v>
      </c>
      <c r="L549" s="293" t="s">
        <v>1265</v>
      </c>
      <c r="M549" s="59">
        <v>387</v>
      </c>
      <c r="N549" s="59">
        <v>1351</v>
      </c>
      <c r="O549" s="189" t="s">
        <v>50</v>
      </c>
      <c r="P549" s="60">
        <v>2021.4</v>
      </c>
      <c r="Q549" s="60">
        <v>2021.12</v>
      </c>
      <c r="R549" s="292" t="s">
        <v>1266</v>
      </c>
      <c r="S549" s="60" t="s">
        <v>1267</v>
      </c>
    </row>
    <row r="550" s="86" customFormat="1" ht="33.75" spans="1:19">
      <c r="A550" s="60">
        <v>16</v>
      </c>
      <c r="B550" s="62" t="s">
        <v>1295</v>
      </c>
      <c r="C550" s="283" t="s">
        <v>1262</v>
      </c>
      <c r="D550" s="283" t="s">
        <v>223</v>
      </c>
      <c r="E550" s="62" t="s">
        <v>1263</v>
      </c>
      <c r="F550" s="63" t="s">
        <v>131</v>
      </c>
      <c r="G550" s="63" t="s">
        <v>450</v>
      </c>
      <c r="H550" s="63" t="s">
        <v>1296</v>
      </c>
      <c r="I550" s="291">
        <v>2.61067177430878</v>
      </c>
      <c r="J550" s="292" t="s">
        <v>80</v>
      </c>
      <c r="K550" s="291">
        <v>2.61067177430878</v>
      </c>
      <c r="L550" s="293" t="s">
        <v>1265</v>
      </c>
      <c r="M550" s="59">
        <v>51</v>
      </c>
      <c r="N550" s="59">
        <v>179.439551827927</v>
      </c>
      <c r="O550" s="189" t="s">
        <v>50</v>
      </c>
      <c r="P550" s="60">
        <v>2021.4</v>
      </c>
      <c r="Q550" s="60">
        <v>2021.12</v>
      </c>
      <c r="R550" s="292" t="s">
        <v>1266</v>
      </c>
      <c r="S550" s="60" t="s">
        <v>1267</v>
      </c>
    </row>
    <row r="551" s="86" customFormat="1" ht="33.75" spans="1:19">
      <c r="A551" s="60">
        <v>17</v>
      </c>
      <c r="B551" s="62" t="s">
        <v>1297</v>
      </c>
      <c r="C551" s="283" t="s">
        <v>1262</v>
      </c>
      <c r="D551" s="283" t="s">
        <v>223</v>
      </c>
      <c r="E551" s="62" t="s">
        <v>1263</v>
      </c>
      <c r="F551" s="63" t="s">
        <v>131</v>
      </c>
      <c r="G551" s="63" t="s">
        <v>1298</v>
      </c>
      <c r="H551" s="63" t="s">
        <v>1299</v>
      </c>
      <c r="I551" s="291">
        <v>0.892950041390615</v>
      </c>
      <c r="J551" s="292" t="s">
        <v>80</v>
      </c>
      <c r="K551" s="291">
        <v>0.892950041390615</v>
      </c>
      <c r="L551" s="293" t="s">
        <v>1265</v>
      </c>
      <c r="M551" s="59">
        <v>18</v>
      </c>
      <c r="N551" s="59">
        <v>61</v>
      </c>
      <c r="O551" s="189" t="s">
        <v>50</v>
      </c>
      <c r="P551" s="60">
        <v>2021.4</v>
      </c>
      <c r="Q551" s="60">
        <v>2021.12</v>
      </c>
      <c r="R551" s="292" t="s">
        <v>1266</v>
      </c>
      <c r="S551" s="60" t="s">
        <v>1267</v>
      </c>
    </row>
    <row r="552" s="86" customFormat="1" ht="33.75" spans="1:19">
      <c r="A552" s="60">
        <v>18</v>
      </c>
      <c r="B552" s="62" t="s">
        <v>1300</v>
      </c>
      <c r="C552" s="283" t="s">
        <v>1262</v>
      </c>
      <c r="D552" s="283" t="s">
        <v>223</v>
      </c>
      <c r="E552" s="62" t="s">
        <v>1263</v>
      </c>
      <c r="F552" s="63" t="s">
        <v>131</v>
      </c>
      <c r="G552" s="63" t="s">
        <v>137</v>
      </c>
      <c r="H552" s="31" t="s">
        <v>201</v>
      </c>
      <c r="I552" s="291">
        <v>0.800532442758766</v>
      </c>
      <c r="J552" s="292" t="s">
        <v>80</v>
      </c>
      <c r="K552" s="291">
        <v>0.800532442758766</v>
      </c>
      <c r="L552" s="293" t="s">
        <v>1265</v>
      </c>
      <c r="M552" s="59">
        <v>16</v>
      </c>
      <c r="N552" s="59">
        <v>55</v>
      </c>
      <c r="O552" s="189" t="s">
        <v>50</v>
      </c>
      <c r="P552" s="60">
        <v>2021.4</v>
      </c>
      <c r="Q552" s="60">
        <v>2021.12</v>
      </c>
      <c r="R552" s="292" t="s">
        <v>1266</v>
      </c>
      <c r="S552" s="60" t="s">
        <v>1267</v>
      </c>
    </row>
    <row r="553" s="86" customFormat="1" ht="33.75" spans="1:19">
      <c r="A553" s="60">
        <v>19</v>
      </c>
      <c r="B553" s="62" t="s">
        <v>1301</v>
      </c>
      <c r="C553" s="283" t="s">
        <v>1262</v>
      </c>
      <c r="D553" s="283" t="s">
        <v>223</v>
      </c>
      <c r="E553" s="62" t="s">
        <v>1263</v>
      </c>
      <c r="F553" s="63" t="s">
        <v>131</v>
      </c>
      <c r="G553" s="63" t="s">
        <v>1302</v>
      </c>
      <c r="H553" s="31" t="s">
        <v>201</v>
      </c>
      <c r="I553" s="291">
        <v>1.06216664228897</v>
      </c>
      <c r="J553" s="292" t="s">
        <v>80</v>
      </c>
      <c r="K553" s="291">
        <v>1.06216664228897</v>
      </c>
      <c r="L553" s="293" t="s">
        <v>1265</v>
      </c>
      <c r="M553" s="59">
        <v>21</v>
      </c>
      <c r="N553" s="59">
        <v>73</v>
      </c>
      <c r="O553" s="189" t="s">
        <v>50</v>
      </c>
      <c r="P553" s="60">
        <v>2021.4</v>
      </c>
      <c r="Q553" s="60">
        <v>2021.12</v>
      </c>
      <c r="R553" s="292" t="s">
        <v>1266</v>
      </c>
      <c r="S553" s="60" t="s">
        <v>1267</v>
      </c>
    </row>
    <row r="554" s="86" customFormat="1" ht="33.75" spans="1:19">
      <c r="A554" s="60">
        <v>20</v>
      </c>
      <c r="B554" s="62" t="s">
        <v>1303</v>
      </c>
      <c r="C554" s="283" t="s">
        <v>1262</v>
      </c>
      <c r="D554" s="283" t="s">
        <v>223</v>
      </c>
      <c r="E554" s="62" t="s">
        <v>1263</v>
      </c>
      <c r="F554" s="63" t="s">
        <v>131</v>
      </c>
      <c r="G554" s="63" t="s">
        <v>132</v>
      </c>
      <c r="H554" s="63" t="s">
        <v>1304</v>
      </c>
      <c r="I554" s="291">
        <v>6.39926926318591</v>
      </c>
      <c r="J554" s="292" t="s">
        <v>80</v>
      </c>
      <c r="K554" s="291">
        <v>6.39926926318591</v>
      </c>
      <c r="L554" s="293" t="s">
        <v>1265</v>
      </c>
      <c r="M554" s="59">
        <v>126</v>
      </c>
      <c r="N554" s="59">
        <v>439</v>
      </c>
      <c r="O554" s="189" t="s">
        <v>50</v>
      </c>
      <c r="P554" s="60">
        <v>2021.4</v>
      </c>
      <c r="Q554" s="60">
        <v>2021.12</v>
      </c>
      <c r="R554" s="292" t="s">
        <v>1266</v>
      </c>
      <c r="S554" s="60" t="s">
        <v>1267</v>
      </c>
    </row>
    <row r="555" s="86" customFormat="1" ht="33.75" spans="1:19">
      <c r="A555" s="60">
        <v>21</v>
      </c>
      <c r="B555" s="62" t="s">
        <v>1305</v>
      </c>
      <c r="C555" s="283" t="s">
        <v>1262</v>
      </c>
      <c r="D555" s="283" t="s">
        <v>223</v>
      </c>
      <c r="E555" s="62" t="s">
        <v>1263</v>
      </c>
      <c r="F555" s="63" t="s">
        <v>131</v>
      </c>
      <c r="G555" s="63" t="s">
        <v>1306</v>
      </c>
      <c r="H555" s="63" t="s">
        <v>1307</v>
      </c>
      <c r="I555" s="291">
        <v>5.84100438311156</v>
      </c>
      <c r="J555" s="292" t="s">
        <v>80</v>
      </c>
      <c r="K555" s="291">
        <v>5.84100438311156</v>
      </c>
      <c r="L555" s="293" t="s">
        <v>1265</v>
      </c>
      <c r="M555" s="59">
        <v>115</v>
      </c>
      <c r="N555" s="59">
        <v>401</v>
      </c>
      <c r="O555" s="189" t="s">
        <v>50</v>
      </c>
      <c r="P555" s="60">
        <v>2021.4</v>
      </c>
      <c r="Q555" s="60">
        <v>2021.12</v>
      </c>
      <c r="R555" s="292" t="s">
        <v>1266</v>
      </c>
      <c r="S555" s="60" t="s">
        <v>1267</v>
      </c>
    </row>
    <row r="556" s="86" customFormat="1" ht="33.75" spans="1:19">
      <c r="A556" s="60">
        <v>22</v>
      </c>
      <c r="B556" s="62" t="s">
        <v>1308</v>
      </c>
      <c r="C556" s="283" t="s">
        <v>1262</v>
      </c>
      <c r="D556" s="283" t="s">
        <v>223</v>
      </c>
      <c r="E556" s="62" t="s">
        <v>1263</v>
      </c>
      <c r="F556" s="63" t="s">
        <v>131</v>
      </c>
      <c r="G556" s="63" t="s">
        <v>187</v>
      </c>
      <c r="H556" s="63" t="s">
        <v>1309</v>
      </c>
      <c r="I556" s="291">
        <v>1.74276141504782</v>
      </c>
      <c r="J556" s="292" t="s">
        <v>80</v>
      </c>
      <c r="K556" s="291">
        <v>1.74276141504782</v>
      </c>
      <c r="L556" s="293" t="s">
        <v>1265</v>
      </c>
      <c r="M556" s="59">
        <v>34</v>
      </c>
      <c r="N556" s="59">
        <v>119</v>
      </c>
      <c r="O556" s="189" t="s">
        <v>50</v>
      </c>
      <c r="P556" s="60">
        <v>2021.4</v>
      </c>
      <c r="Q556" s="60">
        <v>2021.12</v>
      </c>
      <c r="R556" s="292" t="s">
        <v>1266</v>
      </c>
      <c r="S556" s="60" t="s">
        <v>1267</v>
      </c>
    </row>
    <row r="557" s="86" customFormat="1" ht="33.75" spans="1:19">
      <c r="A557" s="60">
        <v>23</v>
      </c>
      <c r="B557" s="62" t="s">
        <v>1310</v>
      </c>
      <c r="C557" s="283" t="s">
        <v>1262</v>
      </c>
      <c r="D557" s="283" t="s">
        <v>223</v>
      </c>
      <c r="E557" s="62" t="s">
        <v>1263</v>
      </c>
      <c r="F557" s="63" t="s">
        <v>131</v>
      </c>
      <c r="G557" s="63" t="s">
        <v>1010</v>
      </c>
      <c r="H557" s="63" t="s">
        <v>1311</v>
      </c>
      <c r="I557" s="291">
        <v>6.77371194741744</v>
      </c>
      <c r="J557" s="292" t="s">
        <v>80</v>
      </c>
      <c r="K557" s="291">
        <v>6.77371194741744</v>
      </c>
      <c r="L557" s="293" t="s">
        <v>1265</v>
      </c>
      <c r="M557" s="59">
        <v>133</v>
      </c>
      <c r="N557" s="59">
        <v>465</v>
      </c>
      <c r="O557" s="189" t="s">
        <v>50</v>
      </c>
      <c r="P557" s="60">
        <v>2021.4</v>
      </c>
      <c r="Q557" s="60">
        <v>2021.12</v>
      </c>
      <c r="R557" s="292" t="s">
        <v>1266</v>
      </c>
      <c r="S557" s="60" t="s">
        <v>1267</v>
      </c>
    </row>
    <row r="558" s="86" customFormat="1" ht="33.75" spans="1:19">
      <c r="A558" s="60">
        <v>24</v>
      </c>
      <c r="B558" s="62" t="s">
        <v>1312</v>
      </c>
      <c r="C558" s="283" t="s">
        <v>1262</v>
      </c>
      <c r="D558" s="283" t="s">
        <v>223</v>
      </c>
      <c r="E558" s="62" t="s">
        <v>1263</v>
      </c>
      <c r="F558" s="63" t="s">
        <v>131</v>
      </c>
      <c r="G558" s="63" t="s">
        <v>1039</v>
      </c>
      <c r="H558" s="63" t="s">
        <v>1313</v>
      </c>
      <c r="I558" s="291">
        <v>1.946835128837</v>
      </c>
      <c r="J558" s="292" t="s">
        <v>80</v>
      </c>
      <c r="K558" s="291">
        <v>1.946835128837</v>
      </c>
      <c r="L558" s="293" t="s">
        <v>1265</v>
      </c>
      <c r="M558" s="59">
        <v>38</v>
      </c>
      <c r="N558" s="59">
        <v>133</v>
      </c>
      <c r="O558" s="189" t="s">
        <v>50</v>
      </c>
      <c r="P558" s="60">
        <v>2021.4</v>
      </c>
      <c r="Q558" s="60">
        <v>2021.12</v>
      </c>
      <c r="R558" s="292" t="s">
        <v>1266</v>
      </c>
      <c r="S558" s="60" t="s">
        <v>1267</v>
      </c>
    </row>
    <row r="559" s="86" customFormat="1" ht="33.75" spans="1:19">
      <c r="A559" s="60">
        <v>25</v>
      </c>
      <c r="B559" s="62" t="s">
        <v>1314</v>
      </c>
      <c r="C559" s="283" t="s">
        <v>1262</v>
      </c>
      <c r="D559" s="283" t="s">
        <v>223</v>
      </c>
      <c r="E559" s="62" t="s">
        <v>1263</v>
      </c>
      <c r="F559" s="63" t="s">
        <v>150</v>
      </c>
      <c r="G559" s="63" t="s">
        <v>114</v>
      </c>
      <c r="H559" s="63" t="s">
        <v>1315</v>
      </c>
      <c r="I559" s="291">
        <v>10.5948458751145</v>
      </c>
      <c r="J559" s="292" t="s">
        <v>80</v>
      </c>
      <c r="K559" s="291">
        <v>10.5948458751145</v>
      </c>
      <c r="L559" s="293" t="s">
        <v>1265</v>
      </c>
      <c r="M559" s="59">
        <v>306</v>
      </c>
      <c r="N559" s="59">
        <v>1071</v>
      </c>
      <c r="O559" s="189" t="s">
        <v>50</v>
      </c>
      <c r="P559" s="60">
        <v>2021.4</v>
      </c>
      <c r="Q559" s="60">
        <v>2021.12</v>
      </c>
      <c r="R559" s="292" t="s">
        <v>1266</v>
      </c>
      <c r="S559" s="60" t="s">
        <v>1267</v>
      </c>
    </row>
    <row r="560" s="86" customFormat="1" ht="33.75" spans="1:19">
      <c r="A560" s="60">
        <v>26</v>
      </c>
      <c r="B560" s="62" t="s">
        <v>1316</v>
      </c>
      <c r="C560" s="283" t="s">
        <v>1262</v>
      </c>
      <c r="D560" s="283" t="s">
        <v>223</v>
      </c>
      <c r="E560" s="62" t="s">
        <v>1263</v>
      </c>
      <c r="F560" s="63" t="s">
        <v>150</v>
      </c>
      <c r="G560" s="63" t="s">
        <v>1317</v>
      </c>
      <c r="H560" s="63" t="s">
        <v>1318</v>
      </c>
      <c r="I560" s="291">
        <v>5.03287859766129</v>
      </c>
      <c r="J560" s="292" t="s">
        <v>80</v>
      </c>
      <c r="K560" s="291">
        <v>5.03287859766129</v>
      </c>
      <c r="L560" s="293" t="s">
        <v>1265</v>
      </c>
      <c r="M560" s="59">
        <v>99</v>
      </c>
      <c r="N560" s="59">
        <v>345</v>
      </c>
      <c r="O560" s="189" t="s">
        <v>50</v>
      </c>
      <c r="P560" s="60">
        <v>2021.4</v>
      </c>
      <c r="Q560" s="60">
        <v>2021.12</v>
      </c>
      <c r="R560" s="292" t="s">
        <v>1266</v>
      </c>
      <c r="S560" s="60" t="s">
        <v>1267</v>
      </c>
    </row>
    <row r="561" s="86" customFormat="1" ht="33.75" spans="1:19">
      <c r="A561" s="60">
        <v>27</v>
      </c>
      <c r="B561" s="62" t="s">
        <v>1319</v>
      </c>
      <c r="C561" s="283" t="s">
        <v>1262</v>
      </c>
      <c r="D561" s="283" t="s">
        <v>223</v>
      </c>
      <c r="E561" s="62" t="s">
        <v>1263</v>
      </c>
      <c r="F561" s="63" t="s">
        <v>150</v>
      </c>
      <c r="G561" s="63" t="s">
        <v>1320</v>
      </c>
      <c r="H561" s="63" t="s">
        <v>1321</v>
      </c>
      <c r="I561" s="291">
        <v>0.0678080232821691</v>
      </c>
      <c r="J561" s="292" t="s">
        <v>80</v>
      </c>
      <c r="K561" s="291">
        <v>0.0678080232821691</v>
      </c>
      <c r="L561" s="293" t="s">
        <v>1265</v>
      </c>
      <c r="M561" s="59">
        <v>3</v>
      </c>
      <c r="N561" s="59">
        <v>11</v>
      </c>
      <c r="O561" s="189" t="s">
        <v>50</v>
      </c>
      <c r="P561" s="60">
        <v>2021.4</v>
      </c>
      <c r="Q561" s="60">
        <v>2021.12</v>
      </c>
      <c r="R561" s="292" t="s">
        <v>1266</v>
      </c>
      <c r="S561" s="60" t="s">
        <v>1267</v>
      </c>
    </row>
    <row r="562" s="86" customFormat="1" ht="33.75" spans="1:19">
      <c r="A562" s="60">
        <v>28</v>
      </c>
      <c r="B562" s="62" t="s">
        <v>1322</v>
      </c>
      <c r="C562" s="283" t="s">
        <v>1262</v>
      </c>
      <c r="D562" s="283" t="s">
        <v>223</v>
      </c>
      <c r="E562" s="62" t="s">
        <v>1263</v>
      </c>
      <c r="F562" s="63" t="s">
        <v>150</v>
      </c>
      <c r="G562" s="63" t="s">
        <v>329</v>
      </c>
      <c r="H562" s="63" t="s">
        <v>1282</v>
      </c>
      <c r="I562" s="291">
        <v>10.967766947494</v>
      </c>
      <c r="J562" s="292" t="s">
        <v>80</v>
      </c>
      <c r="K562" s="291">
        <v>10.967766947494</v>
      </c>
      <c r="L562" s="293" t="s">
        <v>1265</v>
      </c>
      <c r="M562" s="59">
        <v>314</v>
      </c>
      <c r="N562" s="59">
        <v>1097</v>
      </c>
      <c r="O562" s="189" t="s">
        <v>50</v>
      </c>
      <c r="P562" s="60">
        <v>2021.4</v>
      </c>
      <c r="Q562" s="60">
        <v>2021.12</v>
      </c>
      <c r="R562" s="292" t="s">
        <v>1266</v>
      </c>
      <c r="S562" s="60" t="s">
        <v>1267</v>
      </c>
    </row>
    <row r="563" s="86" customFormat="1" ht="33.75" spans="1:19">
      <c r="A563" s="60">
        <v>29</v>
      </c>
      <c r="B563" s="62" t="s">
        <v>1323</v>
      </c>
      <c r="C563" s="283" t="s">
        <v>1262</v>
      </c>
      <c r="D563" s="283" t="s">
        <v>223</v>
      </c>
      <c r="E563" s="62" t="s">
        <v>1263</v>
      </c>
      <c r="F563" s="63" t="s">
        <v>283</v>
      </c>
      <c r="G563" s="63" t="s">
        <v>299</v>
      </c>
      <c r="H563" s="31" t="s">
        <v>201</v>
      </c>
      <c r="I563" s="294">
        <v>2.00478000182783</v>
      </c>
      <c r="J563" s="292" t="s">
        <v>80</v>
      </c>
      <c r="K563" s="294">
        <v>2.00478000182783</v>
      </c>
      <c r="L563" s="293" t="s">
        <v>1265</v>
      </c>
      <c r="M563" s="59">
        <v>39</v>
      </c>
      <c r="N563" s="59">
        <v>137</v>
      </c>
      <c r="O563" s="189" t="s">
        <v>50</v>
      </c>
      <c r="P563" s="60">
        <v>2021.4</v>
      </c>
      <c r="Q563" s="60">
        <v>2021.12</v>
      </c>
      <c r="R563" s="292" t="s">
        <v>1266</v>
      </c>
      <c r="S563" s="60" t="s">
        <v>1267</v>
      </c>
    </row>
    <row r="564" s="86" customFormat="1" ht="33.75" spans="1:19">
      <c r="A564" s="60">
        <v>30</v>
      </c>
      <c r="B564" s="62" t="s">
        <v>1324</v>
      </c>
      <c r="C564" s="283" t="s">
        <v>1262</v>
      </c>
      <c r="D564" s="283" t="s">
        <v>223</v>
      </c>
      <c r="E564" s="62" t="s">
        <v>1263</v>
      </c>
      <c r="F564" s="63" t="s">
        <v>283</v>
      </c>
      <c r="G564" s="63" t="s">
        <v>1325</v>
      </c>
      <c r="H564" s="31" t="s">
        <v>201</v>
      </c>
      <c r="I564" s="294">
        <v>2.36161671861154</v>
      </c>
      <c r="J564" s="292" t="s">
        <v>80</v>
      </c>
      <c r="K564" s="294">
        <v>2.36161671861154</v>
      </c>
      <c r="L564" s="293" t="s">
        <v>1265</v>
      </c>
      <c r="M564" s="59">
        <v>46</v>
      </c>
      <c r="N564" s="59">
        <v>162</v>
      </c>
      <c r="O564" s="189" t="s">
        <v>50</v>
      </c>
      <c r="P564" s="60">
        <v>2021.4</v>
      </c>
      <c r="Q564" s="60">
        <v>2021.12</v>
      </c>
      <c r="R564" s="292" t="s">
        <v>1266</v>
      </c>
      <c r="S564" s="60" t="s">
        <v>1267</v>
      </c>
    </row>
    <row r="565" s="86" customFormat="1" ht="33.75" spans="1:19">
      <c r="A565" s="60">
        <v>31</v>
      </c>
      <c r="B565" s="62" t="s">
        <v>1326</v>
      </c>
      <c r="C565" s="283" t="s">
        <v>1262</v>
      </c>
      <c r="D565" s="283" t="s">
        <v>223</v>
      </c>
      <c r="E565" s="62" t="s">
        <v>1263</v>
      </c>
      <c r="F565" s="63" t="s">
        <v>283</v>
      </c>
      <c r="G565" s="63" t="s">
        <v>849</v>
      </c>
      <c r="H565" s="31" t="s">
        <v>201</v>
      </c>
      <c r="I565" s="294">
        <v>12.0576359231898</v>
      </c>
      <c r="J565" s="292" t="s">
        <v>80</v>
      </c>
      <c r="K565" s="294">
        <v>12.0576359231898</v>
      </c>
      <c r="L565" s="293" t="s">
        <v>1265</v>
      </c>
      <c r="M565" s="59">
        <v>237</v>
      </c>
      <c r="N565" s="59">
        <v>828</v>
      </c>
      <c r="O565" s="189" t="s">
        <v>50</v>
      </c>
      <c r="P565" s="60">
        <v>2021.4</v>
      </c>
      <c r="Q565" s="60">
        <v>2021.12</v>
      </c>
      <c r="R565" s="292" t="s">
        <v>1266</v>
      </c>
      <c r="S565" s="60" t="s">
        <v>1267</v>
      </c>
    </row>
    <row r="566" s="86" customFormat="1" ht="33.75" spans="1:19">
      <c r="A566" s="60">
        <v>32</v>
      </c>
      <c r="B566" s="62" t="s">
        <v>1327</v>
      </c>
      <c r="C566" s="283" t="s">
        <v>1262</v>
      </c>
      <c r="D566" s="283" t="s">
        <v>223</v>
      </c>
      <c r="E566" s="62" t="s">
        <v>1263</v>
      </c>
      <c r="F566" s="63" t="s">
        <v>283</v>
      </c>
      <c r="G566" s="63" t="s">
        <v>1328</v>
      </c>
      <c r="H566" s="63" t="s">
        <v>1296</v>
      </c>
      <c r="I566" s="295">
        <v>7.84650392878501</v>
      </c>
      <c r="J566" s="292" t="s">
        <v>80</v>
      </c>
      <c r="K566" s="295">
        <v>7.84650392878501</v>
      </c>
      <c r="L566" s="293" t="s">
        <v>1265</v>
      </c>
      <c r="M566" s="59">
        <v>254</v>
      </c>
      <c r="N566" s="59">
        <v>539</v>
      </c>
      <c r="O566" s="189" t="s">
        <v>50</v>
      </c>
      <c r="P566" s="60">
        <v>2021.4</v>
      </c>
      <c r="Q566" s="60">
        <v>2021.12</v>
      </c>
      <c r="R566" s="292" t="s">
        <v>1266</v>
      </c>
      <c r="S566" s="60" t="s">
        <v>1267</v>
      </c>
    </row>
    <row r="567" s="86" customFormat="1" ht="33.75" spans="1:19">
      <c r="A567" s="60">
        <v>33</v>
      </c>
      <c r="B567" s="62" t="s">
        <v>1329</v>
      </c>
      <c r="C567" s="283" t="s">
        <v>1262</v>
      </c>
      <c r="D567" s="283" t="s">
        <v>223</v>
      </c>
      <c r="E567" s="62" t="s">
        <v>1263</v>
      </c>
      <c r="F567" s="63" t="s">
        <v>283</v>
      </c>
      <c r="G567" s="63" t="s">
        <v>471</v>
      </c>
      <c r="H567" s="63" t="s">
        <v>1330</v>
      </c>
      <c r="I567" s="296">
        <v>3.62774626423587</v>
      </c>
      <c r="J567" s="292" t="s">
        <v>80</v>
      </c>
      <c r="K567" s="296">
        <v>3.62774626423587</v>
      </c>
      <c r="L567" s="293" t="s">
        <v>1265</v>
      </c>
      <c r="M567" s="59">
        <v>71</v>
      </c>
      <c r="N567" s="59">
        <v>249</v>
      </c>
      <c r="O567" s="189" t="s">
        <v>50</v>
      </c>
      <c r="P567" s="60">
        <v>2021.4</v>
      </c>
      <c r="Q567" s="60">
        <v>2021.12</v>
      </c>
      <c r="R567" s="292" t="s">
        <v>1266</v>
      </c>
      <c r="S567" s="60" t="s">
        <v>1267</v>
      </c>
    </row>
    <row r="568" s="86" customFormat="1" ht="33.75" spans="1:19">
      <c r="A568" s="60">
        <v>34</v>
      </c>
      <c r="B568" s="62" t="s">
        <v>1331</v>
      </c>
      <c r="C568" s="283" t="s">
        <v>1262</v>
      </c>
      <c r="D568" s="283" t="s">
        <v>223</v>
      </c>
      <c r="E568" s="62" t="s">
        <v>1263</v>
      </c>
      <c r="F568" s="63" t="s">
        <v>283</v>
      </c>
      <c r="G568" s="63" t="s">
        <v>333</v>
      </c>
      <c r="H568" s="63" t="s">
        <v>1332</v>
      </c>
      <c r="I568" s="201">
        <v>12.1354870987952</v>
      </c>
      <c r="J568" s="292" t="s">
        <v>80</v>
      </c>
      <c r="K568" s="201">
        <v>12.1354870987952</v>
      </c>
      <c r="L568" s="293" t="s">
        <v>1265</v>
      </c>
      <c r="M568" s="59">
        <v>238</v>
      </c>
      <c r="N568" s="59">
        <v>834</v>
      </c>
      <c r="O568" s="189" t="s">
        <v>50</v>
      </c>
      <c r="P568" s="60">
        <v>2021.4</v>
      </c>
      <c r="Q568" s="60">
        <v>2021.12</v>
      </c>
      <c r="R568" s="292" t="s">
        <v>1266</v>
      </c>
      <c r="S568" s="60" t="s">
        <v>1267</v>
      </c>
    </row>
    <row r="569" s="86" customFormat="1" ht="33.75" spans="1:19">
      <c r="A569" s="60">
        <v>35</v>
      </c>
      <c r="B569" s="62" t="s">
        <v>1333</v>
      </c>
      <c r="C569" s="283" t="s">
        <v>1262</v>
      </c>
      <c r="D569" s="283" t="s">
        <v>223</v>
      </c>
      <c r="E569" s="62" t="s">
        <v>1263</v>
      </c>
      <c r="F569" s="63" t="s">
        <v>144</v>
      </c>
      <c r="G569" s="63" t="s">
        <v>1334</v>
      </c>
      <c r="H569" s="63" t="s">
        <v>1335</v>
      </c>
      <c r="I569" s="291">
        <v>0.114379154716038</v>
      </c>
      <c r="J569" s="292" t="s">
        <v>80</v>
      </c>
      <c r="K569" s="291">
        <v>0.114379154716038</v>
      </c>
      <c r="L569" s="293" t="s">
        <v>1265</v>
      </c>
      <c r="M569" s="59">
        <v>2</v>
      </c>
      <c r="N569" s="59">
        <v>8</v>
      </c>
      <c r="O569" s="189" t="s">
        <v>50</v>
      </c>
      <c r="P569" s="60">
        <v>2021.4</v>
      </c>
      <c r="Q569" s="60">
        <v>2021.12</v>
      </c>
      <c r="R569" s="292" t="s">
        <v>1266</v>
      </c>
      <c r="S569" s="60" t="s">
        <v>1267</v>
      </c>
    </row>
    <row r="570" s="86" customFormat="1" ht="33.75" spans="1:19">
      <c r="A570" s="60">
        <v>36</v>
      </c>
      <c r="B570" s="62" t="s">
        <v>1336</v>
      </c>
      <c r="C570" s="283" t="s">
        <v>1262</v>
      </c>
      <c r="D570" s="283" t="s">
        <v>223</v>
      </c>
      <c r="E570" s="62" t="s">
        <v>1263</v>
      </c>
      <c r="F570" s="63" t="s">
        <v>144</v>
      </c>
      <c r="G570" s="63" t="s">
        <v>1337</v>
      </c>
      <c r="H570" s="31" t="s">
        <v>201</v>
      </c>
      <c r="I570" s="291">
        <v>1.00166916115199</v>
      </c>
      <c r="J570" s="292" t="s">
        <v>80</v>
      </c>
      <c r="K570" s="291">
        <v>1.00166916115199</v>
      </c>
      <c r="L570" s="293" t="s">
        <v>1265</v>
      </c>
      <c r="M570" s="59">
        <v>20</v>
      </c>
      <c r="N570" s="59">
        <v>69</v>
      </c>
      <c r="O570" s="189" t="s">
        <v>50</v>
      </c>
      <c r="P570" s="60">
        <v>2021.4</v>
      </c>
      <c r="Q570" s="60">
        <v>2021.12</v>
      </c>
      <c r="R570" s="292" t="s">
        <v>1266</v>
      </c>
      <c r="S570" s="60" t="s">
        <v>1267</v>
      </c>
    </row>
    <row r="571" s="86" customFormat="1" ht="33.75" spans="1:19">
      <c r="A571" s="60">
        <v>37</v>
      </c>
      <c r="B571" s="62" t="s">
        <v>1338</v>
      </c>
      <c r="C571" s="283" t="s">
        <v>1262</v>
      </c>
      <c r="D571" s="283" t="s">
        <v>223</v>
      </c>
      <c r="E571" s="62" t="s">
        <v>1263</v>
      </c>
      <c r="F571" s="63" t="s">
        <v>144</v>
      </c>
      <c r="G571" s="63" t="s">
        <v>429</v>
      </c>
      <c r="H571" s="31" t="s">
        <v>201</v>
      </c>
      <c r="I571" s="291">
        <v>5.63751987131189</v>
      </c>
      <c r="J571" s="292" t="s">
        <v>80</v>
      </c>
      <c r="K571" s="291">
        <v>5.63751987131189</v>
      </c>
      <c r="L571" s="293" t="s">
        <v>1265</v>
      </c>
      <c r="M571" s="59">
        <v>111</v>
      </c>
      <c r="N571" s="59">
        <v>387</v>
      </c>
      <c r="O571" s="189" t="s">
        <v>50</v>
      </c>
      <c r="P571" s="60">
        <v>2021.4</v>
      </c>
      <c r="Q571" s="60">
        <v>2021.12</v>
      </c>
      <c r="R571" s="292" t="s">
        <v>1266</v>
      </c>
      <c r="S571" s="60" t="s">
        <v>1267</v>
      </c>
    </row>
    <row r="572" s="86" customFormat="1" ht="33.75" spans="1:19">
      <c r="A572" s="60">
        <v>38</v>
      </c>
      <c r="B572" s="62" t="s">
        <v>1339</v>
      </c>
      <c r="C572" s="283" t="s">
        <v>1262</v>
      </c>
      <c r="D572" s="283" t="s">
        <v>223</v>
      </c>
      <c r="E572" s="62" t="s">
        <v>1263</v>
      </c>
      <c r="F572" s="63" t="s">
        <v>144</v>
      </c>
      <c r="G572" s="63" t="s">
        <v>731</v>
      </c>
      <c r="H572" s="63" t="s">
        <v>1340</v>
      </c>
      <c r="I572" s="291">
        <v>1.28589184293707</v>
      </c>
      <c r="J572" s="292" t="s">
        <v>80</v>
      </c>
      <c r="K572" s="291">
        <v>1.28589184293707</v>
      </c>
      <c r="L572" s="293" t="s">
        <v>1265</v>
      </c>
      <c r="M572" s="59">
        <v>25</v>
      </c>
      <c r="N572" s="59">
        <v>88</v>
      </c>
      <c r="O572" s="189" t="s">
        <v>50</v>
      </c>
      <c r="P572" s="60">
        <v>2021.4</v>
      </c>
      <c r="Q572" s="60">
        <v>2021.12</v>
      </c>
      <c r="R572" s="292" t="s">
        <v>1266</v>
      </c>
      <c r="S572" s="60" t="s">
        <v>1267</v>
      </c>
    </row>
    <row r="573" s="86" customFormat="1" ht="33.75" spans="1:19">
      <c r="A573" s="60">
        <v>39</v>
      </c>
      <c r="B573" s="62" t="s">
        <v>1341</v>
      </c>
      <c r="C573" s="283" t="s">
        <v>1262</v>
      </c>
      <c r="D573" s="283" t="s">
        <v>223</v>
      </c>
      <c r="E573" s="62" t="s">
        <v>1263</v>
      </c>
      <c r="F573" s="63" t="s">
        <v>144</v>
      </c>
      <c r="G573" s="63" t="s">
        <v>1342</v>
      </c>
      <c r="H573" s="63" t="s">
        <v>1343</v>
      </c>
      <c r="I573" s="291">
        <v>1.47180767717312</v>
      </c>
      <c r="J573" s="292" t="s">
        <v>80</v>
      </c>
      <c r="K573" s="291">
        <v>1.47180767717312</v>
      </c>
      <c r="L573" s="293" t="s">
        <v>1265</v>
      </c>
      <c r="M573" s="59">
        <v>29</v>
      </c>
      <c r="N573" s="59">
        <v>101</v>
      </c>
      <c r="O573" s="189" t="s">
        <v>50</v>
      </c>
      <c r="P573" s="60">
        <v>2021.4</v>
      </c>
      <c r="Q573" s="60">
        <v>2021.12</v>
      </c>
      <c r="R573" s="292" t="s">
        <v>1266</v>
      </c>
      <c r="S573" s="60" t="s">
        <v>1267</v>
      </c>
    </row>
    <row r="574" s="86" customFormat="1" ht="33.75" spans="1:19">
      <c r="A574" s="60">
        <v>40</v>
      </c>
      <c r="B574" s="62" t="s">
        <v>1344</v>
      </c>
      <c r="C574" s="283" t="s">
        <v>1262</v>
      </c>
      <c r="D574" s="283" t="s">
        <v>223</v>
      </c>
      <c r="E574" s="62" t="s">
        <v>1263</v>
      </c>
      <c r="F574" s="63" t="s">
        <v>144</v>
      </c>
      <c r="G574" s="63" t="s">
        <v>874</v>
      </c>
      <c r="H574" s="63" t="s">
        <v>1345</v>
      </c>
      <c r="I574" s="291">
        <v>2.08496544773071</v>
      </c>
      <c r="J574" s="292" t="s">
        <v>80</v>
      </c>
      <c r="K574" s="291">
        <v>2.08496544773071</v>
      </c>
      <c r="L574" s="293" t="s">
        <v>1265</v>
      </c>
      <c r="M574" s="59">
        <v>41</v>
      </c>
      <c r="N574" s="59">
        <v>143</v>
      </c>
      <c r="O574" s="189" t="s">
        <v>50</v>
      </c>
      <c r="P574" s="60">
        <v>2021.4</v>
      </c>
      <c r="Q574" s="60">
        <v>2021.12</v>
      </c>
      <c r="R574" s="292" t="s">
        <v>1266</v>
      </c>
      <c r="S574" s="60" t="s">
        <v>1267</v>
      </c>
    </row>
    <row r="575" s="86" customFormat="1" ht="33.75" spans="1:19">
      <c r="A575" s="60">
        <v>41</v>
      </c>
      <c r="B575" s="62" t="s">
        <v>1346</v>
      </c>
      <c r="C575" s="283" t="s">
        <v>1262</v>
      </c>
      <c r="D575" s="283" t="s">
        <v>223</v>
      </c>
      <c r="E575" s="62" t="s">
        <v>1263</v>
      </c>
      <c r="F575" s="63" t="s">
        <v>144</v>
      </c>
      <c r="G575" s="63" t="s">
        <v>1347</v>
      </c>
      <c r="H575" s="63" t="s">
        <v>1348</v>
      </c>
      <c r="I575" s="291">
        <v>0.606226663090258</v>
      </c>
      <c r="J575" s="292" t="s">
        <v>80</v>
      </c>
      <c r="K575" s="291">
        <v>0.606226663090258</v>
      </c>
      <c r="L575" s="293" t="s">
        <v>1265</v>
      </c>
      <c r="M575" s="59">
        <v>12</v>
      </c>
      <c r="N575" s="59">
        <v>42</v>
      </c>
      <c r="O575" s="189" t="s">
        <v>50</v>
      </c>
      <c r="P575" s="60">
        <v>2021.4</v>
      </c>
      <c r="Q575" s="60">
        <v>2021.12</v>
      </c>
      <c r="R575" s="292" t="s">
        <v>1266</v>
      </c>
      <c r="S575" s="60" t="s">
        <v>1267</v>
      </c>
    </row>
    <row r="576" s="86" customFormat="1" ht="33.75" spans="1:19">
      <c r="A576" s="60">
        <v>42</v>
      </c>
      <c r="B576" s="62" t="s">
        <v>1349</v>
      </c>
      <c r="C576" s="283" t="s">
        <v>1262</v>
      </c>
      <c r="D576" s="283" t="s">
        <v>223</v>
      </c>
      <c r="E576" s="62" t="s">
        <v>1263</v>
      </c>
      <c r="F576" s="63" t="s">
        <v>144</v>
      </c>
      <c r="G576" s="63" t="s">
        <v>865</v>
      </c>
      <c r="H576" s="63" t="s">
        <v>1350</v>
      </c>
      <c r="I576" s="291">
        <v>2.20145234791339</v>
      </c>
      <c r="J576" s="292" t="s">
        <v>80</v>
      </c>
      <c r="K576" s="291">
        <v>2.20145234791339</v>
      </c>
      <c r="L576" s="293" t="s">
        <v>1265</v>
      </c>
      <c r="M576" s="59">
        <v>43</v>
      </c>
      <c r="N576" s="59">
        <v>151</v>
      </c>
      <c r="O576" s="189" t="s">
        <v>50</v>
      </c>
      <c r="P576" s="60">
        <v>2021.4</v>
      </c>
      <c r="Q576" s="60">
        <v>2021.12</v>
      </c>
      <c r="R576" s="292" t="s">
        <v>1266</v>
      </c>
      <c r="S576" s="60" t="s">
        <v>1267</v>
      </c>
    </row>
    <row r="577" s="86" customFormat="1" ht="33.75" spans="1:19">
      <c r="A577" s="60">
        <v>43</v>
      </c>
      <c r="B577" s="62" t="s">
        <v>1351</v>
      </c>
      <c r="C577" s="283" t="s">
        <v>1262</v>
      </c>
      <c r="D577" s="283" t="s">
        <v>223</v>
      </c>
      <c r="E577" s="62" t="s">
        <v>1263</v>
      </c>
      <c r="F577" s="63" t="s">
        <v>144</v>
      </c>
      <c r="G577" s="63" t="s">
        <v>123</v>
      </c>
      <c r="H577" s="63" t="s">
        <v>1352</v>
      </c>
      <c r="I577" s="291">
        <v>2.66641321834019</v>
      </c>
      <c r="J577" s="292" t="s">
        <v>80</v>
      </c>
      <c r="K577" s="291">
        <v>2.66641321834019</v>
      </c>
      <c r="L577" s="293" t="s">
        <v>1265</v>
      </c>
      <c r="M577" s="59">
        <v>52</v>
      </c>
      <c r="N577" s="59">
        <v>183</v>
      </c>
      <c r="O577" s="189" t="s">
        <v>50</v>
      </c>
      <c r="P577" s="60">
        <v>2021.4</v>
      </c>
      <c r="Q577" s="60">
        <v>2021.12</v>
      </c>
      <c r="R577" s="292" t="s">
        <v>1266</v>
      </c>
      <c r="S577" s="60" t="s">
        <v>1267</v>
      </c>
    </row>
    <row r="578" s="86" customFormat="1" ht="33.75" spans="1:19">
      <c r="A578" s="60">
        <v>44</v>
      </c>
      <c r="B578" s="62" t="s">
        <v>1353</v>
      </c>
      <c r="C578" s="283" t="s">
        <v>1262</v>
      </c>
      <c r="D578" s="283" t="s">
        <v>223</v>
      </c>
      <c r="E578" s="62" t="s">
        <v>1263</v>
      </c>
      <c r="F578" s="63" t="s">
        <v>144</v>
      </c>
      <c r="G578" s="63" t="s">
        <v>399</v>
      </c>
      <c r="H578" s="63" t="s">
        <v>1354</v>
      </c>
      <c r="I578" s="291">
        <v>1.34746444362235</v>
      </c>
      <c r="J578" s="292" t="s">
        <v>80</v>
      </c>
      <c r="K578" s="291">
        <v>1.34746444362235</v>
      </c>
      <c r="L578" s="293" t="s">
        <v>1265</v>
      </c>
      <c r="M578" s="59">
        <v>26</v>
      </c>
      <c r="N578" s="59">
        <v>93</v>
      </c>
      <c r="O578" s="189" t="s">
        <v>50</v>
      </c>
      <c r="P578" s="60">
        <v>2021.4</v>
      </c>
      <c r="Q578" s="60">
        <v>2021.12</v>
      </c>
      <c r="R578" s="292" t="s">
        <v>1266</v>
      </c>
      <c r="S578" s="60" t="s">
        <v>1267</v>
      </c>
    </row>
    <row r="579" s="86" customFormat="1" ht="33.75" spans="1:19">
      <c r="A579" s="60">
        <v>45</v>
      </c>
      <c r="B579" s="62" t="s">
        <v>1355</v>
      </c>
      <c r="C579" s="283" t="s">
        <v>1262</v>
      </c>
      <c r="D579" s="283" t="s">
        <v>223</v>
      </c>
      <c r="E579" s="62" t="s">
        <v>1263</v>
      </c>
      <c r="F579" s="63" t="s">
        <v>144</v>
      </c>
      <c r="G579" s="63" t="s">
        <v>862</v>
      </c>
      <c r="H579" s="63" t="s">
        <v>1356</v>
      </c>
      <c r="I579" s="291">
        <v>0.109498444214105</v>
      </c>
      <c r="J579" s="292" t="s">
        <v>80</v>
      </c>
      <c r="K579" s="291">
        <v>0.109498444214105</v>
      </c>
      <c r="L579" s="293" t="s">
        <v>1265</v>
      </c>
      <c r="M579" s="59">
        <v>2</v>
      </c>
      <c r="N579" s="59">
        <v>8</v>
      </c>
      <c r="O579" s="189" t="s">
        <v>50</v>
      </c>
      <c r="P579" s="60">
        <v>2021.4</v>
      </c>
      <c r="Q579" s="60">
        <v>2021.12</v>
      </c>
      <c r="R579" s="292" t="s">
        <v>1266</v>
      </c>
      <c r="S579" s="60" t="s">
        <v>1267</v>
      </c>
    </row>
    <row r="580" s="86" customFormat="1" ht="33.75" spans="1:19">
      <c r="A580" s="60">
        <v>46</v>
      </c>
      <c r="B580" s="62" t="s">
        <v>1357</v>
      </c>
      <c r="C580" s="283" t="s">
        <v>1262</v>
      </c>
      <c r="D580" s="283" t="s">
        <v>223</v>
      </c>
      <c r="E580" s="62" t="s">
        <v>1263</v>
      </c>
      <c r="F580" s="63" t="s">
        <v>99</v>
      </c>
      <c r="G580" s="63" t="s">
        <v>793</v>
      </c>
      <c r="H580" s="63" t="s">
        <v>1318</v>
      </c>
      <c r="I580" s="291">
        <v>11.8380011465123</v>
      </c>
      <c r="J580" s="292" t="s">
        <v>80</v>
      </c>
      <c r="K580" s="291">
        <v>11.8380011465123</v>
      </c>
      <c r="L580" s="293" t="s">
        <v>1265</v>
      </c>
      <c r="M580" s="59">
        <v>232</v>
      </c>
      <c r="N580" s="59">
        <v>814</v>
      </c>
      <c r="O580" s="189" t="s">
        <v>50</v>
      </c>
      <c r="P580" s="60">
        <v>2021.4</v>
      </c>
      <c r="Q580" s="60">
        <v>2021.12</v>
      </c>
      <c r="R580" s="292" t="s">
        <v>1266</v>
      </c>
      <c r="S580" s="60" t="s">
        <v>1267</v>
      </c>
    </row>
    <row r="581" s="86" customFormat="1" ht="33.75" spans="1:19">
      <c r="A581" s="60">
        <v>47</v>
      </c>
      <c r="B581" s="62" t="s">
        <v>1358</v>
      </c>
      <c r="C581" s="283" t="s">
        <v>1262</v>
      </c>
      <c r="D581" s="283" t="s">
        <v>223</v>
      </c>
      <c r="E581" s="62" t="s">
        <v>1263</v>
      </c>
      <c r="F581" s="63" t="s">
        <v>99</v>
      </c>
      <c r="G581" s="63" t="s">
        <v>803</v>
      </c>
      <c r="H581" s="31" t="s">
        <v>201</v>
      </c>
      <c r="I581" s="291">
        <v>14.7549029779839</v>
      </c>
      <c r="J581" s="292" t="s">
        <v>80</v>
      </c>
      <c r="K581" s="291">
        <v>14.7549029779839</v>
      </c>
      <c r="L581" s="293" t="s">
        <v>1265</v>
      </c>
      <c r="M581" s="59">
        <v>290</v>
      </c>
      <c r="N581" s="59">
        <v>1014</v>
      </c>
      <c r="O581" s="189" t="s">
        <v>50</v>
      </c>
      <c r="P581" s="60">
        <v>2021.4</v>
      </c>
      <c r="Q581" s="60">
        <v>2021.12</v>
      </c>
      <c r="R581" s="292" t="s">
        <v>1266</v>
      </c>
      <c r="S581" s="60" t="s">
        <v>1267</v>
      </c>
    </row>
    <row r="582" s="86" customFormat="1" ht="33.75" spans="1:19">
      <c r="A582" s="60">
        <v>48</v>
      </c>
      <c r="B582" s="62" t="s">
        <v>1359</v>
      </c>
      <c r="C582" s="283" t="s">
        <v>1262</v>
      </c>
      <c r="D582" s="283" t="s">
        <v>223</v>
      </c>
      <c r="E582" s="62" t="s">
        <v>1263</v>
      </c>
      <c r="F582" s="63" t="s">
        <v>99</v>
      </c>
      <c r="G582" s="63" t="s">
        <v>559</v>
      </c>
      <c r="H582" s="31" t="s">
        <v>201</v>
      </c>
      <c r="I582" s="291">
        <v>10.1476461195544</v>
      </c>
      <c r="J582" s="292" t="s">
        <v>80</v>
      </c>
      <c r="K582" s="291">
        <v>10.1476461195544</v>
      </c>
      <c r="L582" s="293" t="s">
        <v>1265</v>
      </c>
      <c r="M582" s="59">
        <v>199</v>
      </c>
      <c r="N582" s="59">
        <v>697</v>
      </c>
      <c r="O582" s="189" t="s">
        <v>50</v>
      </c>
      <c r="P582" s="60">
        <v>2021.4</v>
      </c>
      <c r="Q582" s="60">
        <v>2021.12</v>
      </c>
      <c r="R582" s="292" t="s">
        <v>1266</v>
      </c>
      <c r="S582" s="60" t="s">
        <v>1267</v>
      </c>
    </row>
    <row r="583" s="86" customFormat="1" ht="33.75" spans="1:19">
      <c r="A583" s="60">
        <v>49</v>
      </c>
      <c r="B583" s="62" t="s">
        <v>1360</v>
      </c>
      <c r="C583" s="283" t="s">
        <v>1262</v>
      </c>
      <c r="D583" s="283" t="s">
        <v>223</v>
      </c>
      <c r="E583" s="62" t="s">
        <v>1263</v>
      </c>
      <c r="F583" s="63" t="s">
        <v>99</v>
      </c>
      <c r="G583" s="63" t="s">
        <v>533</v>
      </c>
      <c r="H583" s="31" t="s">
        <v>201</v>
      </c>
      <c r="I583" s="291">
        <v>0.632697604704636</v>
      </c>
      <c r="J583" s="292" t="s">
        <v>80</v>
      </c>
      <c r="K583" s="291">
        <v>0.632697604704636</v>
      </c>
      <c r="L583" s="293" t="s">
        <v>1265</v>
      </c>
      <c r="M583" s="59">
        <v>12</v>
      </c>
      <c r="N583" s="59">
        <v>43</v>
      </c>
      <c r="O583" s="189" t="s">
        <v>50</v>
      </c>
      <c r="P583" s="60">
        <v>2021.4</v>
      </c>
      <c r="Q583" s="60">
        <v>2021.12</v>
      </c>
      <c r="R583" s="292" t="s">
        <v>1266</v>
      </c>
      <c r="S583" s="60" t="s">
        <v>1267</v>
      </c>
    </row>
    <row r="584" s="86" customFormat="1" ht="33.75" spans="1:19">
      <c r="A584" s="60">
        <v>50</v>
      </c>
      <c r="B584" s="62" t="s">
        <v>1361</v>
      </c>
      <c r="C584" s="283" t="s">
        <v>1262</v>
      </c>
      <c r="D584" s="283" t="s">
        <v>223</v>
      </c>
      <c r="E584" s="62" t="s">
        <v>1263</v>
      </c>
      <c r="F584" s="63" t="s">
        <v>99</v>
      </c>
      <c r="G584" s="63" t="s">
        <v>807</v>
      </c>
      <c r="H584" s="31" t="s">
        <v>201</v>
      </c>
      <c r="I584" s="291">
        <v>7.32347170811582</v>
      </c>
      <c r="J584" s="292" t="s">
        <v>80</v>
      </c>
      <c r="K584" s="291">
        <v>7.32347170811582</v>
      </c>
      <c r="L584" s="293" t="s">
        <v>1265</v>
      </c>
      <c r="M584" s="59">
        <v>144</v>
      </c>
      <c r="N584" s="59">
        <v>503</v>
      </c>
      <c r="O584" s="189" t="s">
        <v>50</v>
      </c>
      <c r="P584" s="60">
        <v>2021.4</v>
      </c>
      <c r="Q584" s="60">
        <v>2021.12</v>
      </c>
      <c r="R584" s="292" t="s">
        <v>1266</v>
      </c>
      <c r="S584" s="60" t="s">
        <v>1267</v>
      </c>
    </row>
    <row r="585" s="86" customFormat="1" ht="33.75" spans="1:19">
      <c r="A585" s="60">
        <v>51</v>
      </c>
      <c r="B585" s="62" t="s">
        <v>1362</v>
      </c>
      <c r="C585" s="283" t="s">
        <v>1262</v>
      </c>
      <c r="D585" s="283" t="s">
        <v>223</v>
      </c>
      <c r="E585" s="62" t="s">
        <v>1263</v>
      </c>
      <c r="F585" s="63" t="s">
        <v>99</v>
      </c>
      <c r="G585" s="63" t="s">
        <v>946</v>
      </c>
      <c r="H585" s="31" t="s">
        <v>201</v>
      </c>
      <c r="I585" s="291">
        <v>5.91337563944854</v>
      </c>
      <c r="J585" s="292" t="s">
        <v>80</v>
      </c>
      <c r="K585" s="291">
        <v>5.91337563944854</v>
      </c>
      <c r="L585" s="293" t="s">
        <v>1265</v>
      </c>
      <c r="M585" s="59">
        <v>116</v>
      </c>
      <c r="N585" s="59">
        <v>406</v>
      </c>
      <c r="O585" s="189" t="s">
        <v>50</v>
      </c>
      <c r="P585" s="60">
        <v>2021.4</v>
      </c>
      <c r="Q585" s="60">
        <v>2021.12</v>
      </c>
      <c r="R585" s="292" t="s">
        <v>1266</v>
      </c>
      <c r="S585" s="60" t="s">
        <v>1267</v>
      </c>
    </row>
    <row r="586" s="86" customFormat="1" ht="33.75" spans="1:19">
      <c r="A586" s="60">
        <v>52</v>
      </c>
      <c r="B586" s="62" t="s">
        <v>1363</v>
      </c>
      <c r="C586" s="283" t="s">
        <v>1262</v>
      </c>
      <c r="D586" s="283" t="s">
        <v>223</v>
      </c>
      <c r="E586" s="62" t="s">
        <v>1263</v>
      </c>
      <c r="F586" s="63" t="s">
        <v>99</v>
      </c>
      <c r="G586" s="63" t="s">
        <v>518</v>
      </c>
      <c r="H586" s="31" t="s">
        <v>201</v>
      </c>
      <c r="I586" s="291">
        <v>1.56386769267357</v>
      </c>
      <c r="J586" s="292" t="s">
        <v>80</v>
      </c>
      <c r="K586" s="291">
        <v>1.56386769267357</v>
      </c>
      <c r="L586" s="293" t="s">
        <v>1265</v>
      </c>
      <c r="M586" s="59">
        <v>31</v>
      </c>
      <c r="N586" s="59">
        <v>107</v>
      </c>
      <c r="O586" s="189" t="s">
        <v>50</v>
      </c>
      <c r="P586" s="60">
        <v>2021.4</v>
      </c>
      <c r="Q586" s="60">
        <v>2021.12</v>
      </c>
      <c r="R586" s="292" t="s">
        <v>1266</v>
      </c>
      <c r="S586" s="60" t="s">
        <v>1267</v>
      </c>
    </row>
    <row r="587" s="86" customFormat="1" ht="33.75" spans="1:19">
      <c r="A587" s="60">
        <v>53</v>
      </c>
      <c r="B587" s="62" t="s">
        <v>1364</v>
      </c>
      <c r="C587" s="283" t="s">
        <v>1262</v>
      </c>
      <c r="D587" s="283" t="s">
        <v>223</v>
      </c>
      <c r="E587" s="62" t="s">
        <v>1263</v>
      </c>
      <c r="F587" s="63" t="s">
        <v>99</v>
      </c>
      <c r="G587" s="63" t="s">
        <v>181</v>
      </c>
      <c r="H587" s="63" t="s">
        <v>1365</v>
      </c>
      <c r="I587" s="291">
        <v>6.17811160889331</v>
      </c>
      <c r="J587" s="292" t="s">
        <v>80</v>
      </c>
      <c r="K587" s="291">
        <v>6.17811160889331</v>
      </c>
      <c r="L587" s="293" t="s">
        <v>1265</v>
      </c>
      <c r="M587" s="59">
        <v>121</v>
      </c>
      <c r="N587" s="59">
        <v>425</v>
      </c>
      <c r="O587" s="189" t="s">
        <v>50</v>
      </c>
      <c r="P587" s="60">
        <v>2021.4</v>
      </c>
      <c r="Q587" s="60">
        <v>2021.12</v>
      </c>
      <c r="R587" s="292" t="s">
        <v>1266</v>
      </c>
      <c r="S587" s="60" t="s">
        <v>1267</v>
      </c>
    </row>
    <row r="588" s="86" customFormat="1" ht="33.75" spans="1:19">
      <c r="A588" s="60">
        <v>54</v>
      </c>
      <c r="B588" s="62" t="s">
        <v>1366</v>
      </c>
      <c r="C588" s="283" t="s">
        <v>1262</v>
      </c>
      <c r="D588" s="283" t="s">
        <v>223</v>
      </c>
      <c r="E588" s="62" t="s">
        <v>1263</v>
      </c>
      <c r="F588" s="63" t="s">
        <v>99</v>
      </c>
      <c r="G588" s="63" t="s">
        <v>533</v>
      </c>
      <c r="H588" s="63" t="s">
        <v>1367</v>
      </c>
      <c r="I588" s="291">
        <v>6.00789953924763</v>
      </c>
      <c r="J588" s="292" t="s">
        <v>80</v>
      </c>
      <c r="K588" s="291">
        <v>6.00789953924763</v>
      </c>
      <c r="L588" s="293" t="s">
        <v>1265</v>
      </c>
      <c r="M588" s="59">
        <v>118</v>
      </c>
      <c r="N588" s="59">
        <v>413</v>
      </c>
      <c r="O588" s="189" t="s">
        <v>50</v>
      </c>
      <c r="P588" s="60">
        <v>2021.4</v>
      </c>
      <c r="Q588" s="60">
        <v>2021.12</v>
      </c>
      <c r="R588" s="292" t="s">
        <v>1266</v>
      </c>
      <c r="S588" s="60" t="s">
        <v>1267</v>
      </c>
    </row>
    <row r="589" s="86" customFormat="1" ht="33.75" spans="1:19">
      <c r="A589" s="60">
        <v>55</v>
      </c>
      <c r="B589" s="62" t="s">
        <v>1368</v>
      </c>
      <c r="C589" s="283" t="s">
        <v>1262</v>
      </c>
      <c r="D589" s="283" t="s">
        <v>223</v>
      </c>
      <c r="E589" s="62" t="s">
        <v>1263</v>
      </c>
      <c r="F589" s="63" t="s">
        <v>157</v>
      </c>
      <c r="G589" s="63" t="s">
        <v>158</v>
      </c>
      <c r="H589" s="31" t="s">
        <v>201</v>
      </c>
      <c r="I589" s="291">
        <v>0.810453551767725</v>
      </c>
      <c r="J589" s="292" t="s">
        <v>80</v>
      </c>
      <c r="K589" s="291">
        <v>0.810453551767725</v>
      </c>
      <c r="L589" s="293" t="s">
        <v>1265</v>
      </c>
      <c r="M589" s="59">
        <v>16</v>
      </c>
      <c r="N589" s="59">
        <v>56</v>
      </c>
      <c r="O589" s="189" t="s">
        <v>50</v>
      </c>
      <c r="P589" s="60">
        <v>2021.4</v>
      </c>
      <c r="Q589" s="60">
        <v>2021.12</v>
      </c>
      <c r="R589" s="292" t="s">
        <v>1266</v>
      </c>
      <c r="S589" s="60" t="s">
        <v>1267</v>
      </c>
    </row>
    <row r="590" s="86" customFormat="1" ht="33.75" spans="1:19">
      <c r="A590" s="60">
        <v>56</v>
      </c>
      <c r="B590" s="62" t="s">
        <v>1369</v>
      </c>
      <c r="C590" s="283" t="s">
        <v>1262</v>
      </c>
      <c r="D590" s="283" t="s">
        <v>223</v>
      </c>
      <c r="E590" s="62" t="s">
        <v>1263</v>
      </c>
      <c r="F590" s="63" t="s">
        <v>157</v>
      </c>
      <c r="G590" s="63" t="s">
        <v>1370</v>
      </c>
      <c r="H590" s="31" t="s">
        <v>201</v>
      </c>
      <c r="I590" s="291">
        <v>3.82654000449444</v>
      </c>
      <c r="J590" s="292" t="s">
        <v>80</v>
      </c>
      <c r="K590" s="291">
        <v>3.82654000449444</v>
      </c>
      <c r="L590" s="293" t="s">
        <v>1265</v>
      </c>
      <c r="M590" s="59">
        <v>75</v>
      </c>
      <c r="N590" s="59">
        <v>263</v>
      </c>
      <c r="O590" s="189" t="s">
        <v>50</v>
      </c>
      <c r="P590" s="60">
        <v>2021.4</v>
      </c>
      <c r="Q590" s="60">
        <v>2021.12</v>
      </c>
      <c r="R590" s="292" t="s">
        <v>1266</v>
      </c>
      <c r="S590" s="60" t="s">
        <v>1267</v>
      </c>
    </row>
    <row r="591" s="86" customFormat="1" ht="33.75" spans="1:19">
      <c r="A591" s="60">
        <v>57</v>
      </c>
      <c r="B591" s="62" t="s">
        <v>1371</v>
      </c>
      <c r="C591" s="283" t="s">
        <v>1262</v>
      </c>
      <c r="D591" s="283" t="s">
        <v>223</v>
      </c>
      <c r="E591" s="62" t="s">
        <v>1263</v>
      </c>
      <c r="F591" s="63" t="s">
        <v>157</v>
      </c>
      <c r="G591" s="63" t="s">
        <v>880</v>
      </c>
      <c r="H591" s="31" t="s">
        <v>201</v>
      </c>
      <c r="I591" s="291">
        <v>0.82354068310202</v>
      </c>
      <c r="J591" s="292" t="s">
        <v>80</v>
      </c>
      <c r="K591" s="291">
        <v>0.82354068310202</v>
      </c>
      <c r="L591" s="293" t="s">
        <v>1265</v>
      </c>
      <c r="M591" s="59">
        <v>16</v>
      </c>
      <c r="N591" s="59">
        <v>57</v>
      </c>
      <c r="O591" s="189" t="s">
        <v>50</v>
      </c>
      <c r="P591" s="60">
        <v>2021.4</v>
      </c>
      <c r="Q591" s="60">
        <v>2021.12</v>
      </c>
      <c r="R591" s="292" t="s">
        <v>1266</v>
      </c>
      <c r="S591" s="60" t="s">
        <v>1267</v>
      </c>
    </row>
    <row r="592" s="86" customFormat="1" ht="33.75" spans="1:19">
      <c r="A592" s="60">
        <v>58</v>
      </c>
      <c r="B592" s="62" t="s">
        <v>1372</v>
      </c>
      <c r="C592" s="283" t="s">
        <v>1262</v>
      </c>
      <c r="D592" s="283" t="s">
        <v>223</v>
      </c>
      <c r="E592" s="62" t="s">
        <v>1263</v>
      </c>
      <c r="F592" s="63" t="s">
        <v>157</v>
      </c>
      <c r="G592" s="63" t="s">
        <v>885</v>
      </c>
      <c r="H592" s="31" t="s">
        <v>201</v>
      </c>
      <c r="I592" s="291">
        <v>1.72553015276648</v>
      </c>
      <c r="J592" s="292" t="s">
        <v>80</v>
      </c>
      <c r="K592" s="291">
        <v>1.72553015276648</v>
      </c>
      <c r="L592" s="293" t="s">
        <v>1265</v>
      </c>
      <c r="M592" s="59">
        <v>34</v>
      </c>
      <c r="N592" s="59">
        <v>119</v>
      </c>
      <c r="O592" s="189" t="s">
        <v>50</v>
      </c>
      <c r="P592" s="60">
        <v>2021.4</v>
      </c>
      <c r="Q592" s="60">
        <v>2021.12</v>
      </c>
      <c r="R592" s="292" t="s">
        <v>1266</v>
      </c>
      <c r="S592" s="60" t="s">
        <v>1267</v>
      </c>
    </row>
    <row r="593" s="86" customFormat="1" ht="33.75" spans="1:19">
      <c r="A593" s="60">
        <v>59</v>
      </c>
      <c r="B593" s="62" t="s">
        <v>1373</v>
      </c>
      <c r="C593" s="283" t="s">
        <v>1262</v>
      </c>
      <c r="D593" s="283" t="s">
        <v>223</v>
      </c>
      <c r="E593" s="62" t="s">
        <v>1263</v>
      </c>
      <c r="F593" s="63" t="s">
        <v>157</v>
      </c>
      <c r="G593" s="63" t="s">
        <v>1374</v>
      </c>
      <c r="H593" s="31" t="s">
        <v>201</v>
      </c>
      <c r="I593" s="291">
        <v>0.724643128271994</v>
      </c>
      <c r="J593" s="292" t="s">
        <v>80</v>
      </c>
      <c r="K593" s="291">
        <v>0.724643128271994</v>
      </c>
      <c r="L593" s="293" t="s">
        <v>1265</v>
      </c>
      <c r="M593" s="59">
        <v>14</v>
      </c>
      <c r="N593" s="59">
        <v>50</v>
      </c>
      <c r="O593" s="189" t="s">
        <v>50</v>
      </c>
      <c r="P593" s="60">
        <v>2021.4</v>
      </c>
      <c r="Q593" s="60">
        <v>2021.12</v>
      </c>
      <c r="R593" s="292" t="s">
        <v>1266</v>
      </c>
      <c r="S593" s="60" t="s">
        <v>1267</v>
      </c>
    </row>
    <row r="594" s="86" customFormat="1" ht="33.75" spans="1:19">
      <c r="A594" s="60">
        <v>60</v>
      </c>
      <c r="B594" s="62" t="s">
        <v>1375</v>
      </c>
      <c r="C594" s="283" t="s">
        <v>1262</v>
      </c>
      <c r="D594" s="283" t="s">
        <v>223</v>
      </c>
      <c r="E594" s="62" t="s">
        <v>1263</v>
      </c>
      <c r="F594" s="63" t="s">
        <v>157</v>
      </c>
      <c r="G594" s="63" t="s">
        <v>717</v>
      </c>
      <c r="H594" s="63" t="s">
        <v>1376</v>
      </c>
      <c r="I594" s="291">
        <v>5.63467887873122</v>
      </c>
      <c r="J594" s="292" t="s">
        <v>80</v>
      </c>
      <c r="K594" s="291">
        <v>5.63467887873122</v>
      </c>
      <c r="L594" s="293" t="s">
        <v>1265</v>
      </c>
      <c r="M594" s="59">
        <v>111</v>
      </c>
      <c r="N594" s="59">
        <v>387</v>
      </c>
      <c r="O594" s="189" t="s">
        <v>50</v>
      </c>
      <c r="P594" s="60">
        <v>2021.4</v>
      </c>
      <c r="Q594" s="60">
        <v>2021.12</v>
      </c>
      <c r="R594" s="292" t="s">
        <v>1266</v>
      </c>
      <c r="S594" s="60" t="s">
        <v>1267</v>
      </c>
    </row>
    <row r="595" s="86" customFormat="1" ht="33.75" spans="1:19">
      <c r="A595" s="60">
        <v>61</v>
      </c>
      <c r="B595" s="62" t="s">
        <v>1377</v>
      </c>
      <c r="C595" s="283" t="s">
        <v>1262</v>
      </c>
      <c r="D595" s="283" t="s">
        <v>223</v>
      </c>
      <c r="E595" s="62" t="s">
        <v>1263</v>
      </c>
      <c r="F595" s="63" t="s">
        <v>157</v>
      </c>
      <c r="G595" s="63" t="s">
        <v>701</v>
      </c>
      <c r="H595" s="63" t="s">
        <v>1296</v>
      </c>
      <c r="I595" s="291">
        <v>2.1857074824296</v>
      </c>
      <c r="J595" s="292" t="s">
        <v>80</v>
      </c>
      <c r="K595" s="291">
        <v>2.1857074824296</v>
      </c>
      <c r="L595" s="293" t="s">
        <v>1265</v>
      </c>
      <c r="M595" s="59">
        <v>43</v>
      </c>
      <c r="N595" s="59">
        <v>150</v>
      </c>
      <c r="O595" s="189" t="s">
        <v>50</v>
      </c>
      <c r="P595" s="60">
        <v>2021.4</v>
      </c>
      <c r="Q595" s="60">
        <v>2021.12</v>
      </c>
      <c r="R595" s="292" t="s">
        <v>1266</v>
      </c>
      <c r="S595" s="60" t="s">
        <v>1267</v>
      </c>
    </row>
    <row r="596" s="86" customFormat="1" ht="33.75" spans="1:19">
      <c r="A596" s="60">
        <v>62</v>
      </c>
      <c r="B596" s="62" t="s">
        <v>1378</v>
      </c>
      <c r="C596" s="283" t="s">
        <v>1262</v>
      </c>
      <c r="D596" s="283" t="s">
        <v>223</v>
      </c>
      <c r="E596" s="62" t="s">
        <v>1263</v>
      </c>
      <c r="F596" s="63" t="s">
        <v>458</v>
      </c>
      <c r="G596" s="63" t="s">
        <v>625</v>
      </c>
      <c r="H596" s="63" t="s">
        <v>1379</v>
      </c>
      <c r="I596" s="291">
        <v>2.09922523030545</v>
      </c>
      <c r="J596" s="292" t="s">
        <v>80</v>
      </c>
      <c r="K596" s="291">
        <v>2.09922523030545</v>
      </c>
      <c r="L596" s="293" t="s">
        <v>1265</v>
      </c>
      <c r="M596" s="59">
        <v>41</v>
      </c>
      <c r="N596" s="59">
        <v>144</v>
      </c>
      <c r="O596" s="189" t="s">
        <v>50</v>
      </c>
      <c r="P596" s="60">
        <v>2021.4</v>
      </c>
      <c r="Q596" s="60">
        <v>2021.12</v>
      </c>
      <c r="R596" s="292" t="s">
        <v>1266</v>
      </c>
      <c r="S596" s="60" t="s">
        <v>1267</v>
      </c>
    </row>
    <row r="597" s="86" customFormat="1" ht="33.75" spans="1:19">
      <c r="A597" s="60">
        <v>63</v>
      </c>
      <c r="B597" s="62" t="s">
        <v>1380</v>
      </c>
      <c r="C597" s="283" t="s">
        <v>1262</v>
      </c>
      <c r="D597" s="283" t="s">
        <v>223</v>
      </c>
      <c r="E597" s="62" t="s">
        <v>1263</v>
      </c>
      <c r="F597" s="63" t="s">
        <v>458</v>
      </c>
      <c r="G597" s="63" t="s">
        <v>459</v>
      </c>
      <c r="H597" s="31" t="s">
        <v>201</v>
      </c>
      <c r="I597" s="291">
        <v>11.247264669435</v>
      </c>
      <c r="J597" s="292" t="s">
        <v>80</v>
      </c>
      <c r="K597" s="291">
        <v>11.247264669435</v>
      </c>
      <c r="L597" s="293" t="s">
        <v>1265</v>
      </c>
      <c r="M597" s="59">
        <v>319</v>
      </c>
      <c r="N597" s="59">
        <v>1117</v>
      </c>
      <c r="O597" s="189" t="s">
        <v>50</v>
      </c>
      <c r="P597" s="60">
        <v>2021.4</v>
      </c>
      <c r="Q597" s="60">
        <v>2021.12</v>
      </c>
      <c r="R597" s="292" t="s">
        <v>1266</v>
      </c>
      <c r="S597" s="60" t="s">
        <v>1267</v>
      </c>
    </row>
    <row r="598" s="86" customFormat="1" ht="33.75" spans="1:19">
      <c r="A598" s="60">
        <v>64</v>
      </c>
      <c r="B598" s="62" t="s">
        <v>1381</v>
      </c>
      <c r="C598" s="283" t="s">
        <v>1262</v>
      </c>
      <c r="D598" s="283" t="s">
        <v>223</v>
      </c>
      <c r="E598" s="62" t="s">
        <v>1263</v>
      </c>
      <c r="F598" s="63" t="s">
        <v>458</v>
      </c>
      <c r="G598" s="63" t="s">
        <v>1382</v>
      </c>
      <c r="H598" s="31" t="s">
        <v>201</v>
      </c>
      <c r="I598" s="291">
        <v>0.507855365588148</v>
      </c>
      <c r="J598" s="292" t="s">
        <v>80</v>
      </c>
      <c r="K598" s="291">
        <v>0.507855365588148</v>
      </c>
      <c r="L598" s="293" t="s">
        <v>1265</v>
      </c>
      <c r="M598" s="59">
        <v>10</v>
      </c>
      <c r="N598" s="59">
        <v>35</v>
      </c>
      <c r="O598" s="189" t="s">
        <v>50</v>
      </c>
      <c r="P598" s="60">
        <v>2021.4</v>
      </c>
      <c r="Q598" s="60">
        <v>2021.12</v>
      </c>
      <c r="R598" s="292" t="s">
        <v>1266</v>
      </c>
      <c r="S598" s="60" t="s">
        <v>1267</v>
      </c>
    </row>
    <row r="599" s="86" customFormat="1" ht="33.75" spans="1:19">
      <c r="A599" s="60">
        <v>65</v>
      </c>
      <c r="B599" s="62" t="s">
        <v>1383</v>
      </c>
      <c r="C599" s="283" t="s">
        <v>1262</v>
      </c>
      <c r="D599" s="283" t="s">
        <v>223</v>
      </c>
      <c r="E599" s="62" t="s">
        <v>1263</v>
      </c>
      <c r="F599" s="63" t="s">
        <v>458</v>
      </c>
      <c r="G599" s="63" t="s">
        <v>513</v>
      </c>
      <c r="H599" s="31" t="s">
        <v>201</v>
      </c>
      <c r="I599" s="291">
        <v>6.40458353559639</v>
      </c>
      <c r="J599" s="292" t="s">
        <v>80</v>
      </c>
      <c r="K599" s="291">
        <v>6.40458353559639</v>
      </c>
      <c r="L599" s="293" t="s">
        <v>1265</v>
      </c>
      <c r="M599" s="59">
        <v>126</v>
      </c>
      <c r="N599" s="59">
        <v>440</v>
      </c>
      <c r="O599" s="189" t="s">
        <v>50</v>
      </c>
      <c r="P599" s="60">
        <v>2021.4</v>
      </c>
      <c r="Q599" s="60">
        <v>2021.12</v>
      </c>
      <c r="R599" s="292" t="s">
        <v>1266</v>
      </c>
      <c r="S599" s="60" t="s">
        <v>1267</v>
      </c>
    </row>
    <row r="600" s="86" customFormat="1" ht="33.75" spans="1:19">
      <c r="A600" s="60">
        <v>66</v>
      </c>
      <c r="B600" s="62" t="s">
        <v>1384</v>
      </c>
      <c r="C600" s="283" t="s">
        <v>1262</v>
      </c>
      <c r="D600" s="283" t="s">
        <v>223</v>
      </c>
      <c r="E600" s="62" t="s">
        <v>1263</v>
      </c>
      <c r="F600" s="63" t="s">
        <v>458</v>
      </c>
      <c r="G600" s="63" t="s">
        <v>507</v>
      </c>
      <c r="H600" s="31" t="s">
        <v>201</v>
      </c>
      <c r="I600" s="291">
        <v>4.98221543601343</v>
      </c>
      <c r="J600" s="292" t="s">
        <v>80</v>
      </c>
      <c r="K600" s="291">
        <v>4.98221543601343</v>
      </c>
      <c r="L600" s="293" t="s">
        <v>1265</v>
      </c>
      <c r="M600" s="59">
        <v>98</v>
      </c>
      <c r="N600" s="59">
        <v>342</v>
      </c>
      <c r="O600" s="189" t="s">
        <v>50</v>
      </c>
      <c r="P600" s="60">
        <v>2021.4</v>
      </c>
      <c r="Q600" s="60">
        <v>2021.12</v>
      </c>
      <c r="R600" s="292" t="s">
        <v>1266</v>
      </c>
      <c r="S600" s="60" t="s">
        <v>1267</v>
      </c>
    </row>
    <row r="601" s="86" customFormat="1" ht="33.75" spans="1:19">
      <c r="A601" s="60">
        <v>67</v>
      </c>
      <c r="B601" s="62" t="s">
        <v>1385</v>
      </c>
      <c r="C601" s="283" t="s">
        <v>1262</v>
      </c>
      <c r="D601" s="283" t="s">
        <v>223</v>
      </c>
      <c r="E601" s="62" t="s">
        <v>1263</v>
      </c>
      <c r="F601" s="63" t="s">
        <v>458</v>
      </c>
      <c r="G601" s="63" t="s">
        <v>1083</v>
      </c>
      <c r="H601" s="31" t="s">
        <v>201</v>
      </c>
      <c r="I601" s="291">
        <v>2.49729274860135</v>
      </c>
      <c r="J601" s="292" t="s">
        <v>80</v>
      </c>
      <c r="K601" s="291">
        <v>2.49729274860135</v>
      </c>
      <c r="L601" s="293" t="s">
        <v>1265</v>
      </c>
      <c r="M601" s="59">
        <v>49</v>
      </c>
      <c r="N601" s="59">
        <v>171</v>
      </c>
      <c r="O601" s="189" t="s">
        <v>50</v>
      </c>
      <c r="P601" s="60">
        <v>2021.4</v>
      </c>
      <c r="Q601" s="60">
        <v>2021.12</v>
      </c>
      <c r="R601" s="292" t="s">
        <v>1266</v>
      </c>
      <c r="S601" s="60" t="s">
        <v>1267</v>
      </c>
    </row>
    <row r="602" s="86" customFormat="1" ht="33.75" spans="1:19">
      <c r="A602" s="60">
        <v>68</v>
      </c>
      <c r="B602" s="62" t="s">
        <v>1386</v>
      </c>
      <c r="C602" s="283" t="s">
        <v>1262</v>
      </c>
      <c r="D602" s="283" t="s">
        <v>223</v>
      </c>
      <c r="E602" s="62" t="s">
        <v>1263</v>
      </c>
      <c r="F602" s="63" t="s">
        <v>458</v>
      </c>
      <c r="G602" s="63" t="s">
        <v>830</v>
      </c>
      <c r="H602" s="63" t="s">
        <v>1387</v>
      </c>
      <c r="I602" s="291">
        <v>7.8113147699741</v>
      </c>
      <c r="J602" s="292" t="s">
        <v>80</v>
      </c>
      <c r="K602" s="291">
        <v>7.8113147699741</v>
      </c>
      <c r="L602" s="293" t="s">
        <v>1265</v>
      </c>
      <c r="M602" s="59">
        <v>153</v>
      </c>
      <c r="N602" s="59">
        <v>536</v>
      </c>
      <c r="O602" s="189" t="s">
        <v>50</v>
      </c>
      <c r="P602" s="60">
        <v>2021.4</v>
      </c>
      <c r="Q602" s="60">
        <v>2021.12</v>
      </c>
      <c r="R602" s="292" t="s">
        <v>1266</v>
      </c>
      <c r="S602" s="60" t="s">
        <v>1267</v>
      </c>
    </row>
    <row r="603" s="86" customFormat="1" ht="33.75" spans="1:19">
      <c r="A603" s="60">
        <v>69</v>
      </c>
      <c r="B603" s="62" t="s">
        <v>1388</v>
      </c>
      <c r="C603" s="283" t="s">
        <v>1262</v>
      </c>
      <c r="D603" s="283" t="s">
        <v>223</v>
      </c>
      <c r="E603" s="62" t="s">
        <v>1263</v>
      </c>
      <c r="F603" s="63" t="s">
        <v>458</v>
      </c>
      <c r="G603" s="63" t="s">
        <v>480</v>
      </c>
      <c r="H603" s="63" t="s">
        <v>1389</v>
      </c>
      <c r="I603" s="291">
        <v>10.6376177386661</v>
      </c>
      <c r="J603" s="292" t="s">
        <v>80</v>
      </c>
      <c r="K603" s="291">
        <v>10.6376177386661</v>
      </c>
      <c r="L603" s="293" t="s">
        <v>1265</v>
      </c>
      <c r="M603" s="59">
        <v>209</v>
      </c>
      <c r="N603" s="59">
        <v>731</v>
      </c>
      <c r="O603" s="189" t="s">
        <v>50</v>
      </c>
      <c r="P603" s="60">
        <v>2021.4</v>
      </c>
      <c r="Q603" s="60">
        <v>2021.12</v>
      </c>
      <c r="R603" s="292" t="s">
        <v>1266</v>
      </c>
      <c r="S603" s="60" t="s">
        <v>1267</v>
      </c>
    </row>
    <row r="604" s="86" customFormat="1" ht="33.75" spans="1:19">
      <c r="A604" s="60">
        <v>70</v>
      </c>
      <c r="B604" s="62" t="s">
        <v>1390</v>
      </c>
      <c r="C604" s="283" t="s">
        <v>1262</v>
      </c>
      <c r="D604" s="283" t="s">
        <v>223</v>
      </c>
      <c r="E604" s="62" t="s">
        <v>1263</v>
      </c>
      <c r="F604" s="63" t="s">
        <v>170</v>
      </c>
      <c r="G604" s="63" t="s">
        <v>175</v>
      </c>
      <c r="H604" s="63" t="s">
        <v>1391</v>
      </c>
      <c r="I604" s="291">
        <v>1.9088980076749</v>
      </c>
      <c r="J604" s="292" t="s">
        <v>80</v>
      </c>
      <c r="K604" s="291">
        <v>1.9088980076749</v>
      </c>
      <c r="L604" s="293" t="s">
        <v>1265</v>
      </c>
      <c r="M604" s="59">
        <v>37</v>
      </c>
      <c r="N604" s="59">
        <v>131</v>
      </c>
      <c r="O604" s="189" t="s">
        <v>50</v>
      </c>
      <c r="P604" s="60">
        <v>2021.4</v>
      </c>
      <c r="Q604" s="60">
        <v>2021.12</v>
      </c>
      <c r="R604" s="292" t="s">
        <v>1266</v>
      </c>
      <c r="S604" s="60" t="s">
        <v>1267</v>
      </c>
    </row>
    <row r="605" s="86" customFormat="1" ht="33.75" spans="1:19">
      <c r="A605" s="60">
        <v>71</v>
      </c>
      <c r="B605" s="62" t="s">
        <v>1392</v>
      </c>
      <c r="C605" s="283" t="s">
        <v>1262</v>
      </c>
      <c r="D605" s="283" t="s">
        <v>223</v>
      </c>
      <c r="E605" s="62" t="s">
        <v>1263</v>
      </c>
      <c r="F605" s="63" t="s">
        <v>170</v>
      </c>
      <c r="G605" s="63" t="s">
        <v>380</v>
      </c>
      <c r="H605" s="63" t="s">
        <v>1393</v>
      </c>
      <c r="I605" s="291">
        <v>1.42692333402017</v>
      </c>
      <c r="J605" s="292" t="s">
        <v>80</v>
      </c>
      <c r="K605" s="291">
        <v>1.42692333402017</v>
      </c>
      <c r="L605" s="293" t="s">
        <v>1265</v>
      </c>
      <c r="M605" s="59">
        <v>28</v>
      </c>
      <c r="N605" s="59">
        <v>98</v>
      </c>
      <c r="O605" s="189" t="s">
        <v>50</v>
      </c>
      <c r="P605" s="60">
        <v>2021.4</v>
      </c>
      <c r="Q605" s="60">
        <v>2021.12</v>
      </c>
      <c r="R605" s="292" t="s">
        <v>1266</v>
      </c>
      <c r="S605" s="60" t="s">
        <v>1267</v>
      </c>
    </row>
    <row r="606" s="86" customFormat="1" ht="33.75" spans="1:19">
      <c r="A606" s="60">
        <v>72</v>
      </c>
      <c r="B606" s="62" t="s">
        <v>1394</v>
      </c>
      <c r="C606" s="283" t="s">
        <v>1262</v>
      </c>
      <c r="D606" s="283" t="s">
        <v>223</v>
      </c>
      <c r="E606" s="62" t="s">
        <v>1263</v>
      </c>
      <c r="F606" s="63" t="s">
        <v>170</v>
      </c>
      <c r="G606" s="63" t="s">
        <v>1395</v>
      </c>
      <c r="H606" s="63" t="s">
        <v>1396</v>
      </c>
      <c r="I606" s="291">
        <v>0.557001261230217</v>
      </c>
      <c r="J606" s="292" t="s">
        <v>80</v>
      </c>
      <c r="K606" s="291">
        <v>0.557001261230217</v>
      </c>
      <c r="L606" s="293" t="s">
        <v>1265</v>
      </c>
      <c r="M606" s="59">
        <v>11</v>
      </c>
      <c r="N606" s="59">
        <v>38</v>
      </c>
      <c r="O606" s="189" t="s">
        <v>50</v>
      </c>
      <c r="P606" s="60">
        <v>2021.4</v>
      </c>
      <c r="Q606" s="60">
        <v>2021.12</v>
      </c>
      <c r="R606" s="292" t="s">
        <v>1266</v>
      </c>
      <c r="S606" s="60" t="s">
        <v>1267</v>
      </c>
    </row>
    <row r="607" s="86" customFormat="1" ht="33.75" spans="1:19">
      <c r="A607" s="60">
        <v>73</v>
      </c>
      <c r="B607" s="62" t="s">
        <v>1397</v>
      </c>
      <c r="C607" s="283" t="s">
        <v>1262</v>
      </c>
      <c r="D607" s="283" t="s">
        <v>223</v>
      </c>
      <c r="E607" s="62" t="s">
        <v>1263</v>
      </c>
      <c r="F607" s="63" t="s">
        <v>170</v>
      </c>
      <c r="G607" s="63" t="s">
        <v>171</v>
      </c>
      <c r="H607" s="63" t="s">
        <v>1398</v>
      </c>
      <c r="I607" s="291">
        <v>2.61286544571164</v>
      </c>
      <c r="J607" s="292" t="s">
        <v>80</v>
      </c>
      <c r="K607" s="291">
        <v>2.61286544571164</v>
      </c>
      <c r="L607" s="293" t="s">
        <v>1265</v>
      </c>
      <c r="M607" s="59">
        <v>51</v>
      </c>
      <c r="N607" s="59">
        <v>179</v>
      </c>
      <c r="O607" s="189" t="s">
        <v>50</v>
      </c>
      <c r="P607" s="60">
        <v>2021.4</v>
      </c>
      <c r="Q607" s="60">
        <v>2021.12</v>
      </c>
      <c r="R607" s="292" t="s">
        <v>1266</v>
      </c>
      <c r="S607" s="60" t="s">
        <v>1267</v>
      </c>
    </row>
    <row r="608" s="86" customFormat="1" ht="33.75" spans="1:19">
      <c r="A608" s="60">
        <v>74</v>
      </c>
      <c r="B608" s="62" t="s">
        <v>1399</v>
      </c>
      <c r="C608" s="283" t="s">
        <v>1262</v>
      </c>
      <c r="D608" s="283" t="s">
        <v>223</v>
      </c>
      <c r="E608" s="62" t="s">
        <v>1263</v>
      </c>
      <c r="F608" s="63" t="s">
        <v>170</v>
      </c>
      <c r="G608" s="63" t="s">
        <v>633</v>
      </c>
      <c r="H608" s="63" t="s">
        <v>1400</v>
      </c>
      <c r="I608" s="291">
        <v>0.214096466986236</v>
      </c>
      <c r="J608" s="292" t="s">
        <v>80</v>
      </c>
      <c r="K608" s="291">
        <v>0.214096466986236</v>
      </c>
      <c r="L608" s="293" t="s">
        <v>1265</v>
      </c>
      <c r="M608" s="59">
        <v>4</v>
      </c>
      <c r="N608" s="59">
        <v>14</v>
      </c>
      <c r="O608" s="189" t="s">
        <v>50</v>
      </c>
      <c r="P608" s="60">
        <v>2021.4</v>
      </c>
      <c r="Q608" s="60">
        <v>2021.12</v>
      </c>
      <c r="R608" s="292" t="s">
        <v>1266</v>
      </c>
      <c r="S608" s="60" t="s">
        <v>1267</v>
      </c>
    </row>
    <row r="609" s="86" customFormat="1" ht="33.75" spans="1:19">
      <c r="A609" s="60">
        <v>75</v>
      </c>
      <c r="B609" s="62" t="s">
        <v>1401</v>
      </c>
      <c r="C609" s="283" t="s">
        <v>1262</v>
      </c>
      <c r="D609" s="283" t="s">
        <v>223</v>
      </c>
      <c r="E609" s="62" t="s">
        <v>1263</v>
      </c>
      <c r="F609" s="63" t="s">
        <v>412</v>
      </c>
      <c r="G609" s="63" t="s">
        <v>893</v>
      </c>
      <c r="H609" s="63" t="s">
        <v>1402</v>
      </c>
      <c r="I609" s="291">
        <v>3.37521102384245</v>
      </c>
      <c r="J609" s="292" t="s">
        <v>80</v>
      </c>
      <c r="K609" s="291">
        <v>3.37521102384245</v>
      </c>
      <c r="L609" s="293" t="s">
        <v>1265</v>
      </c>
      <c r="M609" s="59">
        <v>66</v>
      </c>
      <c r="N609" s="59">
        <v>231</v>
      </c>
      <c r="O609" s="189" t="s">
        <v>50</v>
      </c>
      <c r="P609" s="60">
        <v>2021.4</v>
      </c>
      <c r="Q609" s="60">
        <v>2021.12</v>
      </c>
      <c r="R609" s="292" t="s">
        <v>1266</v>
      </c>
      <c r="S609" s="60" t="s">
        <v>1267</v>
      </c>
    </row>
    <row r="610" s="86" customFormat="1" ht="33.75" spans="1:19">
      <c r="A610" s="60">
        <v>76</v>
      </c>
      <c r="B610" s="62" t="s">
        <v>1403</v>
      </c>
      <c r="C610" s="283" t="s">
        <v>1262</v>
      </c>
      <c r="D610" s="283" t="s">
        <v>223</v>
      </c>
      <c r="E610" s="62" t="s">
        <v>1263</v>
      </c>
      <c r="F610" s="63" t="s">
        <v>412</v>
      </c>
      <c r="G610" s="63" t="s">
        <v>823</v>
      </c>
      <c r="H610" s="31" t="s">
        <v>201</v>
      </c>
      <c r="I610" s="291">
        <v>3.24463973763103</v>
      </c>
      <c r="J610" s="292" t="s">
        <v>80</v>
      </c>
      <c r="K610" s="291">
        <v>3.24463973763103</v>
      </c>
      <c r="L610" s="293" t="s">
        <v>1265</v>
      </c>
      <c r="M610" s="59">
        <v>64</v>
      </c>
      <c r="N610" s="59">
        <v>223</v>
      </c>
      <c r="O610" s="189" t="s">
        <v>50</v>
      </c>
      <c r="P610" s="60">
        <v>2021.4</v>
      </c>
      <c r="Q610" s="60">
        <v>2021.12</v>
      </c>
      <c r="R610" s="292" t="s">
        <v>1266</v>
      </c>
      <c r="S610" s="60" t="s">
        <v>1267</v>
      </c>
    </row>
    <row r="611" s="86" customFormat="1" ht="33.75" spans="1:19">
      <c r="A611" s="60">
        <v>77</v>
      </c>
      <c r="B611" s="62" t="s">
        <v>1404</v>
      </c>
      <c r="C611" s="283" t="s">
        <v>1262</v>
      </c>
      <c r="D611" s="283" t="s">
        <v>223</v>
      </c>
      <c r="E611" s="62" t="s">
        <v>1263</v>
      </c>
      <c r="F611" s="63" t="s">
        <v>412</v>
      </c>
      <c r="G611" s="63" t="s">
        <v>489</v>
      </c>
      <c r="H611" s="31" t="s">
        <v>201</v>
      </c>
      <c r="I611" s="291">
        <v>1.03058485353803</v>
      </c>
      <c r="J611" s="292" t="s">
        <v>80</v>
      </c>
      <c r="K611" s="291">
        <v>1.03058485353803</v>
      </c>
      <c r="L611" s="293" t="s">
        <v>1265</v>
      </c>
      <c r="M611" s="59">
        <v>20</v>
      </c>
      <c r="N611" s="59">
        <v>70</v>
      </c>
      <c r="O611" s="189" t="s">
        <v>50</v>
      </c>
      <c r="P611" s="60">
        <v>2021.4</v>
      </c>
      <c r="Q611" s="60">
        <v>2021.12</v>
      </c>
      <c r="R611" s="292" t="s">
        <v>1266</v>
      </c>
      <c r="S611" s="60" t="s">
        <v>1267</v>
      </c>
    </row>
    <row r="612" s="86" customFormat="1" ht="33.75" spans="1:19">
      <c r="A612" s="60">
        <v>78</v>
      </c>
      <c r="B612" s="62" t="s">
        <v>1405</v>
      </c>
      <c r="C612" s="283" t="s">
        <v>1262</v>
      </c>
      <c r="D612" s="283" t="s">
        <v>223</v>
      </c>
      <c r="E612" s="62" t="s">
        <v>1263</v>
      </c>
      <c r="F612" s="63" t="s">
        <v>412</v>
      </c>
      <c r="G612" s="63" t="s">
        <v>483</v>
      </c>
      <c r="H612" s="31" t="s">
        <v>201</v>
      </c>
      <c r="I612" s="291">
        <v>1.98210991105664</v>
      </c>
      <c r="J612" s="292" t="s">
        <v>80</v>
      </c>
      <c r="K612" s="291">
        <v>1.98210991105664</v>
      </c>
      <c r="L612" s="293" t="s">
        <v>1265</v>
      </c>
      <c r="M612" s="59">
        <v>39</v>
      </c>
      <c r="N612" s="59">
        <v>136</v>
      </c>
      <c r="O612" s="189" t="s">
        <v>50</v>
      </c>
      <c r="P612" s="60">
        <v>2021.4</v>
      </c>
      <c r="Q612" s="60">
        <v>2021.12</v>
      </c>
      <c r="R612" s="292" t="s">
        <v>1266</v>
      </c>
      <c r="S612" s="60" t="s">
        <v>1267</v>
      </c>
    </row>
    <row r="613" s="86" customFormat="1" ht="33.75" spans="1:19">
      <c r="A613" s="60">
        <v>79</v>
      </c>
      <c r="B613" s="62" t="s">
        <v>1406</v>
      </c>
      <c r="C613" s="283" t="s">
        <v>1262</v>
      </c>
      <c r="D613" s="283" t="s">
        <v>223</v>
      </c>
      <c r="E613" s="62" t="s">
        <v>1263</v>
      </c>
      <c r="F613" s="63" t="s">
        <v>412</v>
      </c>
      <c r="G613" s="63" t="s">
        <v>819</v>
      </c>
      <c r="H613" s="31" t="s">
        <v>201</v>
      </c>
      <c r="I613" s="291">
        <v>0.471500158737582</v>
      </c>
      <c r="J613" s="292" t="s">
        <v>80</v>
      </c>
      <c r="K613" s="291">
        <v>0.471500158737582</v>
      </c>
      <c r="L613" s="293" t="s">
        <v>1265</v>
      </c>
      <c r="M613" s="59">
        <v>9</v>
      </c>
      <c r="N613" s="59">
        <v>32</v>
      </c>
      <c r="O613" s="189" t="s">
        <v>50</v>
      </c>
      <c r="P613" s="60">
        <v>2021.4</v>
      </c>
      <c r="Q613" s="60">
        <v>2021.12</v>
      </c>
      <c r="R613" s="292" t="s">
        <v>1266</v>
      </c>
      <c r="S613" s="60" t="s">
        <v>1267</v>
      </c>
    </row>
    <row r="614" s="86" customFormat="1" ht="33.75" spans="1:19">
      <c r="A614" s="60">
        <v>80</v>
      </c>
      <c r="B614" s="62" t="s">
        <v>1407</v>
      </c>
      <c r="C614" s="283" t="s">
        <v>1262</v>
      </c>
      <c r="D614" s="283" t="s">
        <v>223</v>
      </c>
      <c r="E614" s="62" t="s">
        <v>1263</v>
      </c>
      <c r="F614" s="63" t="s">
        <v>412</v>
      </c>
      <c r="G614" s="63" t="s">
        <v>492</v>
      </c>
      <c r="H614" s="31" t="s">
        <v>201</v>
      </c>
      <c r="I614" s="291">
        <v>4.18665989526201</v>
      </c>
      <c r="J614" s="292" t="s">
        <v>80</v>
      </c>
      <c r="K614" s="291">
        <v>4.18665989526201</v>
      </c>
      <c r="L614" s="293" t="s">
        <v>1265</v>
      </c>
      <c r="M614" s="59">
        <v>82</v>
      </c>
      <c r="N614" s="59">
        <v>287</v>
      </c>
      <c r="O614" s="189" t="s">
        <v>50</v>
      </c>
      <c r="P614" s="60">
        <v>2021.4</v>
      </c>
      <c r="Q614" s="60">
        <v>2021.12</v>
      </c>
      <c r="R614" s="292" t="s">
        <v>1266</v>
      </c>
      <c r="S614" s="60" t="s">
        <v>1267</v>
      </c>
    </row>
    <row r="615" s="86" customFormat="1" ht="33.75" spans="1:19">
      <c r="A615" s="60">
        <v>81</v>
      </c>
      <c r="B615" s="62" t="s">
        <v>1408</v>
      </c>
      <c r="C615" s="283" t="s">
        <v>1262</v>
      </c>
      <c r="D615" s="283" t="s">
        <v>223</v>
      </c>
      <c r="E615" s="62" t="s">
        <v>1263</v>
      </c>
      <c r="F615" s="63" t="s">
        <v>412</v>
      </c>
      <c r="G615" s="63" t="s">
        <v>602</v>
      </c>
      <c r="H615" s="63" t="s">
        <v>1409</v>
      </c>
      <c r="I615" s="291">
        <v>4.31881647056922</v>
      </c>
      <c r="J615" s="292" t="s">
        <v>80</v>
      </c>
      <c r="K615" s="291">
        <v>4.31881647056922</v>
      </c>
      <c r="L615" s="293" t="s">
        <v>1265</v>
      </c>
      <c r="M615" s="59">
        <v>85</v>
      </c>
      <c r="N615" s="59">
        <v>296</v>
      </c>
      <c r="O615" s="189" t="s">
        <v>50</v>
      </c>
      <c r="P615" s="60">
        <v>2021.4</v>
      </c>
      <c r="Q615" s="60">
        <v>2021.12</v>
      </c>
      <c r="R615" s="292" t="s">
        <v>1266</v>
      </c>
      <c r="S615" s="60" t="s">
        <v>1267</v>
      </c>
    </row>
    <row r="616" s="86" customFormat="1" ht="33.75" spans="1:19">
      <c r="A616" s="60">
        <v>82</v>
      </c>
      <c r="B616" s="62" t="s">
        <v>1410</v>
      </c>
      <c r="C616" s="283" t="s">
        <v>1262</v>
      </c>
      <c r="D616" s="283" t="s">
        <v>223</v>
      </c>
      <c r="E616" s="62" t="s">
        <v>1263</v>
      </c>
      <c r="F616" s="63" t="s">
        <v>412</v>
      </c>
      <c r="G616" s="63" t="s">
        <v>421</v>
      </c>
      <c r="H616" s="63" t="s">
        <v>1411</v>
      </c>
      <c r="I616" s="291">
        <v>5.31155976167777</v>
      </c>
      <c r="J616" s="292" t="s">
        <v>80</v>
      </c>
      <c r="K616" s="291">
        <v>5.31155976167777</v>
      </c>
      <c r="L616" s="293" t="s">
        <v>1265</v>
      </c>
      <c r="M616" s="59">
        <v>104</v>
      </c>
      <c r="N616" s="59">
        <v>365</v>
      </c>
      <c r="O616" s="189" t="s">
        <v>50</v>
      </c>
      <c r="P616" s="60">
        <v>2021.4</v>
      </c>
      <c r="Q616" s="60">
        <v>2021.12</v>
      </c>
      <c r="R616" s="292" t="s">
        <v>1266</v>
      </c>
      <c r="S616" s="60" t="s">
        <v>1267</v>
      </c>
    </row>
    <row r="617" s="86" customFormat="1" ht="33.75" spans="1:19">
      <c r="A617" s="60">
        <v>83</v>
      </c>
      <c r="B617" s="62" t="s">
        <v>1412</v>
      </c>
      <c r="C617" s="283" t="s">
        <v>1262</v>
      </c>
      <c r="D617" s="283" t="s">
        <v>223</v>
      </c>
      <c r="E617" s="62" t="s">
        <v>1263</v>
      </c>
      <c r="F617" s="63" t="s">
        <v>412</v>
      </c>
      <c r="G617" s="63" t="s">
        <v>895</v>
      </c>
      <c r="H617" s="63" t="s">
        <v>1413</v>
      </c>
      <c r="I617" s="291">
        <v>7.1785015644096</v>
      </c>
      <c r="J617" s="292" t="s">
        <v>80</v>
      </c>
      <c r="K617" s="291">
        <v>7.1785015644096</v>
      </c>
      <c r="L617" s="293" t="s">
        <v>1265</v>
      </c>
      <c r="M617" s="59">
        <v>141</v>
      </c>
      <c r="N617" s="59">
        <v>493</v>
      </c>
      <c r="O617" s="189" t="s">
        <v>50</v>
      </c>
      <c r="P617" s="60">
        <v>2021.4</v>
      </c>
      <c r="Q617" s="60">
        <v>2021.12</v>
      </c>
      <c r="R617" s="292" t="s">
        <v>1266</v>
      </c>
      <c r="S617" s="60" t="s">
        <v>1267</v>
      </c>
    </row>
    <row r="618" s="86" customFormat="1" ht="33.75" spans="1:19">
      <c r="A618" s="60">
        <v>84</v>
      </c>
      <c r="B618" s="62" t="s">
        <v>1414</v>
      </c>
      <c r="C618" s="283" t="s">
        <v>1262</v>
      </c>
      <c r="D618" s="283" t="s">
        <v>1415</v>
      </c>
      <c r="E618" s="62" t="s">
        <v>1416</v>
      </c>
      <c r="F618" s="63" t="s">
        <v>144</v>
      </c>
      <c r="G618" s="63" t="s">
        <v>1417</v>
      </c>
      <c r="H618" s="63" t="s">
        <v>1264</v>
      </c>
      <c r="I618" s="291">
        <v>14.8245109477559</v>
      </c>
      <c r="J618" s="292" t="s">
        <v>80</v>
      </c>
      <c r="K618" s="291">
        <v>14.8245109477559</v>
      </c>
      <c r="L618" s="293" t="s">
        <v>1265</v>
      </c>
      <c r="M618" s="59">
        <v>41</v>
      </c>
      <c r="N618" s="59">
        <f>M618*4</f>
        <v>164</v>
      </c>
      <c r="O618" s="189" t="s">
        <v>50</v>
      </c>
      <c r="P618" s="60">
        <v>2021.4</v>
      </c>
      <c r="Q618" s="60">
        <v>2021.12</v>
      </c>
      <c r="R618" s="292" t="s">
        <v>1266</v>
      </c>
      <c r="S618" s="60" t="s">
        <v>1418</v>
      </c>
    </row>
    <row r="619" s="86" customFormat="1" ht="33.75" spans="1:19">
      <c r="A619" s="60">
        <v>85</v>
      </c>
      <c r="B619" s="62" t="s">
        <v>1419</v>
      </c>
      <c r="C619" s="283" t="s">
        <v>1262</v>
      </c>
      <c r="D619" s="283" t="s">
        <v>1415</v>
      </c>
      <c r="E619" s="62" t="s">
        <v>1416</v>
      </c>
      <c r="F619" s="63" t="s">
        <v>144</v>
      </c>
      <c r="G619" s="63" t="s">
        <v>395</v>
      </c>
      <c r="H619" s="63" t="s">
        <v>1270</v>
      </c>
      <c r="I619" s="291">
        <v>16.0728178898647</v>
      </c>
      <c r="J619" s="292" t="s">
        <v>80</v>
      </c>
      <c r="K619" s="291">
        <v>16.0728178898647</v>
      </c>
      <c r="L619" s="293" t="s">
        <v>1265</v>
      </c>
      <c r="M619" s="59">
        <v>156</v>
      </c>
      <c r="N619" s="59">
        <f>M619*4</f>
        <v>624</v>
      </c>
      <c r="O619" s="189" t="s">
        <v>50</v>
      </c>
      <c r="P619" s="60">
        <v>2021.4</v>
      </c>
      <c r="Q619" s="60">
        <v>2021.12</v>
      </c>
      <c r="R619" s="292" t="s">
        <v>1266</v>
      </c>
      <c r="S619" s="60" t="s">
        <v>1418</v>
      </c>
    </row>
    <row r="620" ht="54" spans="1:19">
      <c r="A620" s="298"/>
      <c r="B620" s="237" t="s">
        <v>1420</v>
      </c>
      <c r="C620" s="299"/>
      <c r="D620" s="299"/>
      <c r="E620" s="300"/>
      <c r="F620" s="301"/>
      <c r="G620" s="301"/>
      <c r="H620" s="301"/>
      <c r="I620" s="308">
        <v>561.66</v>
      </c>
      <c r="J620" s="309"/>
      <c r="K620" s="308">
        <v>561.66</v>
      </c>
      <c r="L620" s="310"/>
      <c r="M620" s="311"/>
      <c r="N620" s="311"/>
      <c r="O620" s="177"/>
      <c r="P620" s="298"/>
      <c r="Q620" s="298"/>
      <c r="R620" s="309"/>
      <c r="S620" s="320"/>
    </row>
    <row r="621" s="86" customFormat="1" ht="33.75" spans="1:19">
      <c r="A621" s="60">
        <v>1</v>
      </c>
      <c r="B621" s="31" t="s">
        <v>1421</v>
      </c>
      <c r="C621" s="283" t="s">
        <v>1262</v>
      </c>
      <c r="D621" s="31" t="s">
        <v>1422</v>
      </c>
      <c r="E621" s="62" t="s">
        <v>1423</v>
      </c>
      <c r="F621" s="302" t="s">
        <v>157</v>
      </c>
      <c r="G621" s="302" t="s">
        <v>885</v>
      </c>
      <c r="H621" s="31" t="s">
        <v>201</v>
      </c>
      <c r="I621" s="312">
        <v>3</v>
      </c>
      <c r="J621" s="292" t="s">
        <v>80</v>
      </c>
      <c r="K621" s="312">
        <v>3</v>
      </c>
      <c r="L621" s="293" t="s">
        <v>1265</v>
      </c>
      <c r="M621" s="313">
        <v>24</v>
      </c>
      <c r="N621" s="313">
        <v>103</v>
      </c>
      <c r="O621" s="189" t="s">
        <v>50</v>
      </c>
      <c r="P621" s="60">
        <v>2021.4</v>
      </c>
      <c r="Q621" s="60">
        <v>2022.12</v>
      </c>
      <c r="R621" s="292" t="s">
        <v>1266</v>
      </c>
      <c r="S621" s="60" t="s">
        <v>1418</v>
      </c>
    </row>
    <row r="622" s="86" customFormat="1" ht="33.75" spans="1:19">
      <c r="A622" s="60">
        <v>2</v>
      </c>
      <c r="B622" s="31" t="s">
        <v>1424</v>
      </c>
      <c r="C622" s="283" t="s">
        <v>1262</v>
      </c>
      <c r="D622" s="31" t="s">
        <v>1422</v>
      </c>
      <c r="E622" s="62" t="s">
        <v>1425</v>
      </c>
      <c r="F622" s="302" t="s">
        <v>157</v>
      </c>
      <c r="G622" s="302" t="s">
        <v>885</v>
      </c>
      <c r="H622" s="31" t="s">
        <v>201</v>
      </c>
      <c r="I622" s="312">
        <v>3</v>
      </c>
      <c r="J622" s="292" t="s">
        <v>80</v>
      </c>
      <c r="K622" s="312">
        <v>3</v>
      </c>
      <c r="L622" s="293" t="s">
        <v>1265</v>
      </c>
      <c r="M622" s="313">
        <v>27</v>
      </c>
      <c r="N622" s="313">
        <v>115</v>
      </c>
      <c r="O622" s="189" t="s">
        <v>50</v>
      </c>
      <c r="P622" s="60">
        <v>2021.4</v>
      </c>
      <c r="Q622" s="60">
        <v>2022.12</v>
      </c>
      <c r="R622" s="292" t="s">
        <v>1266</v>
      </c>
      <c r="S622" s="60" t="s">
        <v>1418</v>
      </c>
    </row>
    <row r="623" s="86" customFormat="1" ht="33.75" spans="1:19">
      <c r="A623" s="60">
        <v>3</v>
      </c>
      <c r="B623" s="31" t="s">
        <v>1426</v>
      </c>
      <c r="C623" s="283" t="s">
        <v>1262</v>
      </c>
      <c r="D623" s="31" t="s">
        <v>1422</v>
      </c>
      <c r="E623" s="62" t="s">
        <v>1425</v>
      </c>
      <c r="F623" s="302" t="s">
        <v>157</v>
      </c>
      <c r="G623" s="302" t="s">
        <v>885</v>
      </c>
      <c r="H623" s="31" t="s">
        <v>201</v>
      </c>
      <c r="I623" s="312">
        <v>3</v>
      </c>
      <c r="J623" s="292" t="s">
        <v>80</v>
      </c>
      <c r="K623" s="312">
        <v>3</v>
      </c>
      <c r="L623" s="293" t="s">
        <v>1265</v>
      </c>
      <c r="M623" s="313">
        <v>35</v>
      </c>
      <c r="N623" s="313">
        <v>145</v>
      </c>
      <c r="O623" s="189" t="s">
        <v>50</v>
      </c>
      <c r="P623" s="60">
        <v>2021.4</v>
      </c>
      <c r="Q623" s="60">
        <v>2022.12</v>
      </c>
      <c r="R623" s="292" t="s">
        <v>1266</v>
      </c>
      <c r="S623" s="60" t="s">
        <v>1418</v>
      </c>
    </row>
    <row r="624" s="86" customFormat="1" ht="33.75" spans="1:19">
      <c r="A624" s="60">
        <v>4</v>
      </c>
      <c r="B624" s="31" t="s">
        <v>1427</v>
      </c>
      <c r="C624" s="283" t="s">
        <v>1262</v>
      </c>
      <c r="D624" s="31" t="s">
        <v>1422</v>
      </c>
      <c r="E624" s="62" t="s">
        <v>1425</v>
      </c>
      <c r="F624" s="302" t="s">
        <v>157</v>
      </c>
      <c r="G624" s="302" t="s">
        <v>885</v>
      </c>
      <c r="H624" s="31" t="s">
        <v>201</v>
      </c>
      <c r="I624" s="312">
        <v>3.49</v>
      </c>
      <c r="J624" s="292" t="s">
        <v>80</v>
      </c>
      <c r="K624" s="312">
        <v>3.49</v>
      </c>
      <c r="L624" s="293" t="s">
        <v>1265</v>
      </c>
      <c r="M624" s="313">
        <v>78</v>
      </c>
      <c r="N624" s="313">
        <v>328</v>
      </c>
      <c r="O624" s="189" t="s">
        <v>50</v>
      </c>
      <c r="P624" s="60">
        <v>2021.4</v>
      </c>
      <c r="Q624" s="60">
        <v>2022.12</v>
      </c>
      <c r="R624" s="292" t="s">
        <v>1266</v>
      </c>
      <c r="S624" s="60" t="s">
        <v>1418</v>
      </c>
    </row>
    <row r="625" s="86" customFormat="1" ht="33.75" spans="1:19">
      <c r="A625" s="60">
        <v>5</v>
      </c>
      <c r="B625" s="31" t="s">
        <v>1428</v>
      </c>
      <c r="C625" s="283" t="s">
        <v>1262</v>
      </c>
      <c r="D625" s="31" t="s">
        <v>1422</v>
      </c>
      <c r="E625" s="62" t="s">
        <v>1429</v>
      </c>
      <c r="F625" s="302" t="s">
        <v>283</v>
      </c>
      <c r="G625" s="302" t="s">
        <v>299</v>
      </c>
      <c r="H625" s="31" t="s">
        <v>201</v>
      </c>
      <c r="I625" s="312">
        <v>1.95</v>
      </c>
      <c r="J625" s="292" t="s">
        <v>80</v>
      </c>
      <c r="K625" s="312">
        <v>1.95</v>
      </c>
      <c r="L625" s="293" t="s">
        <v>1265</v>
      </c>
      <c r="M625" s="313">
        <v>31</v>
      </c>
      <c r="N625" s="313">
        <v>127</v>
      </c>
      <c r="O625" s="189" t="s">
        <v>50</v>
      </c>
      <c r="P625" s="60">
        <v>2021.4</v>
      </c>
      <c r="Q625" s="60">
        <v>2022.12</v>
      </c>
      <c r="R625" s="292" t="s">
        <v>1266</v>
      </c>
      <c r="S625" s="60" t="s">
        <v>1418</v>
      </c>
    </row>
    <row r="626" s="86" customFormat="1" ht="33.75" spans="1:19">
      <c r="A626" s="60">
        <v>6</v>
      </c>
      <c r="B626" s="31" t="s">
        <v>1430</v>
      </c>
      <c r="C626" s="283" t="s">
        <v>1262</v>
      </c>
      <c r="D626" s="31" t="s">
        <v>1422</v>
      </c>
      <c r="E626" s="62" t="s">
        <v>1431</v>
      </c>
      <c r="F626" s="302" t="s">
        <v>283</v>
      </c>
      <c r="G626" s="302" t="s">
        <v>299</v>
      </c>
      <c r="H626" s="31" t="s">
        <v>201</v>
      </c>
      <c r="I626" s="312">
        <v>3.28</v>
      </c>
      <c r="J626" s="292" t="s">
        <v>80</v>
      </c>
      <c r="K626" s="312">
        <v>3.28</v>
      </c>
      <c r="L626" s="293" t="s">
        <v>1265</v>
      </c>
      <c r="M626" s="313">
        <v>43</v>
      </c>
      <c r="N626" s="313">
        <v>180</v>
      </c>
      <c r="O626" s="189" t="s">
        <v>50</v>
      </c>
      <c r="P626" s="60">
        <v>2021.4</v>
      </c>
      <c r="Q626" s="60">
        <v>2022.12</v>
      </c>
      <c r="R626" s="292" t="s">
        <v>1266</v>
      </c>
      <c r="S626" s="60" t="s">
        <v>1418</v>
      </c>
    </row>
    <row r="627" s="86" customFormat="1" ht="33.75" spans="1:19">
      <c r="A627" s="60">
        <v>7</v>
      </c>
      <c r="B627" s="31" t="s">
        <v>1432</v>
      </c>
      <c r="C627" s="283" t="s">
        <v>1262</v>
      </c>
      <c r="D627" s="31" t="s">
        <v>1422</v>
      </c>
      <c r="E627" s="62" t="s">
        <v>1433</v>
      </c>
      <c r="F627" s="302" t="s">
        <v>283</v>
      </c>
      <c r="G627" s="302" t="s">
        <v>849</v>
      </c>
      <c r="H627" s="31" t="s">
        <v>201</v>
      </c>
      <c r="I627" s="312">
        <v>0.9</v>
      </c>
      <c r="J627" s="292" t="s">
        <v>80</v>
      </c>
      <c r="K627" s="312">
        <v>0.9</v>
      </c>
      <c r="L627" s="293" t="s">
        <v>1265</v>
      </c>
      <c r="M627" s="313">
        <v>37</v>
      </c>
      <c r="N627" s="313">
        <v>128</v>
      </c>
      <c r="O627" s="189" t="s">
        <v>50</v>
      </c>
      <c r="P627" s="60">
        <v>2021.4</v>
      </c>
      <c r="Q627" s="60">
        <v>2022.12</v>
      </c>
      <c r="R627" s="292" t="s">
        <v>1266</v>
      </c>
      <c r="S627" s="60" t="s">
        <v>1418</v>
      </c>
    </row>
    <row r="628" s="86" customFormat="1" ht="33.75" spans="1:19">
      <c r="A628" s="60">
        <v>8</v>
      </c>
      <c r="B628" s="31" t="s">
        <v>1434</v>
      </c>
      <c r="C628" s="283" t="s">
        <v>1262</v>
      </c>
      <c r="D628" s="31" t="s">
        <v>1422</v>
      </c>
      <c r="E628" s="62" t="s">
        <v>1429</v>
      </c>
      <c r="F628" s="303" t="s">
        <v>131</v>
      </c>
      <c r="G628" s="303" t="s">
        <v>184</v>
      </c>
      <c r="H628" s="31" t="s">
        <v>201</v>
      </c>
      <c r="I628" s="314">
        <v>2.21</v>
      </c>
      <c r="J628" s="292" t="s">
        <v>80</v>
      </c>
      <c r="K628" s="314">
        <v>2.21</v>
      </c>
      <c r="L628" s="293" t="s">
        <v>1265</v>
      </c>
      <c r="M628" s="315">
        <v>32</v>
      </c>
      <c r="N628" s="315">
        <v>116</v>
      </c>
      <c r="O628" s="189" t="s">
        <v>50</v>
      </c>
      <c r="P628" s="60">
        <v>2021.4</v>
      </c>
      <c r="Q628" s="60">
        <v>2022.12</v>
      </c>
      <c r="R628" s="292" t="s">
        <v>1266</v>
      </c>
      <c r="S628" s="60" t="s">
        <v>1418</v>
      </c>
    </row>
    <row r="629" s="86" customFormat="1" ht="33.75" spans="1:19">
      <c r="A629" s="60">
        <v>9</v>
      </c>
      <c r="B629" s="31" t="s">
        <v>1435</v>
      </c>
      <c r="C629" s="283" t="s">
        <v>1262</v>
      </c>
      <c r="D629" s="31" t="s">
        <v>1422</v>
      </c>
      <c r="E629" s="62" t="s">
        <v>1436</v>
      </c>
      <c r="F629" s="303" t="s">
        <v>131</v>
      </c>
      <c r="G629" s="303" t="s">
        <v>1298</v>
      </c>
      <c r="H629" s="31" t="s">
        <v>201</v>
      </c>
      <c r="I629" s="314">
        <v>3.61</v>
      </c>
      <c r="J629" s="292" t="s">
        <v>80</v>
      </c>
      <c r="K629" s="314">
        <v>3.61</v>
      </c>
      <c r="L629" s="293" t="s">
        <v>1265</v>
      </c>
      <c r="M629" s="315">
        <v>120</v>
      </c>
      <c r="N629" s="315">
        <v>360</v>
      </c>
      <c r="O629" s="189" t="s">
        <v>50</v>
      </c>
      <c r="P629" s="60">
        <v>2021.4</v>
      </c>
      <c r="Q629" s="60">
        <v>2022.12</v>
      </c>
      <c r="R629" s="292" t="s">
        <v>1266</v>
      </c>
      <c r="S629" s="60" t="s">
        <v>1418</v>
      </c>
    </row>
    <row r="630" s="86" customFormat="1" ht="33.75" spans="1:19">
      <c r="A630" s="60">
        <v>10</v>
      </c>
      <c r="B630" s="31" t="s">
        <v>1437</v>
      </c>
      <c r="C630" s="283" t="s">
        <v>1262</v>
      </c>
      <c r="D630" s="31" t="s">
        <v>1422</v>
      </c>
      <c r="E630" s="62" t="s">
        <v>1438</v>
      </c>
      <c r="F630" s="303" t="s">
        <v>131</v>
      </c>
      <c r="G630" s="303" t="s">
        <v>1291</v>
      </c>
      <c r="H630" s="31" t="s">
        <v>201</v>
      </c>
      <c r="I630" s="314">
        <v>6.5</v>
      </c>
      <c r="J630" s="292" t="s">
        <v>80</v>
      </c>
      <c r="K630" s="314">
        <v>6.5</v>
      </c>
      <c r="L630" s="293" t="s">
        <v>1265</v>
      </c>
      <c r="M630" s="315">
        <v>167</v>
      </c>
      <c r="N630" s="315">
        <v>568</v>
      </c>
      <c r="O630" s="189" t="s">
        <v>50</v>
      </c>
      <c r="P630" s="60">
        <v>2021.4</v>
      </c>
      <c r="Q630" s="60">
        <v>2022.12</v>
      </c>
      <c r="R630" s="292" t="s">
        <v>1266</v>
      </c>
      <c r="S630" s="60" t="s">
        <v>1418</v>
      </c>
    </row>
    <row r="631" s="86" customFormat="1" ht="33.75" spans="1:19">
      <c r="A631" s="60">
        <v>11</v>
      </c>
      <c r="B631" s="31" t="s">
        <v>1439</v>
      </c>
      <c r="C631" s="283" t="s">
        <v>1262</v>
      </c>
      <c r="D631" s="31" t="s">
        <v>1422</v>
      </c>
      <c r="E631" s="62" t="s">
        <v>1425</v>
      </c>
      <c r="F631" s="303" t="s">
        <v>131</v>
      </c>
      <c r="G631" s="303" t="s">
        <v>1306</v>
      </c>
      <c r="H631" s="31" t="s">
        <v>201</v>
      </c>
      <c r="I631" s="314">
        <v>12</v>
      </c>
      <c r="J631" s="292" t="s">
        <v>80</v>
      </c>
      <c r="K631" s="314">
        <v>12</v>
      </c>
      <c r="L631" s="293" t="s">
        <v>1265</v>
      </c>
      <c r="M631" s="315">
        <v>83</v>
      </c>
      <c r="N631" s="315">
        <v>278</v>
      </c>
      <c r="O631" s="189" t="s">
        <v>50</v>
      </c>
      <c r="P631" s="60">
        <v>2021.4</v>
      </c>
      <c r="Q631" s="60">
        <v>2022.12</v>
      </c>
      <c r="R631" s="292" t="s">
        <v>1266</v>
      </c>
      <c r="S631" s="60" t="s">
        <v>1418</v>
      </c>
    </row>
    <row r="632" s="92" customFormat="1" ht="33.75" spans="1:19">
      <c r="A632" s="304">
        <v>12</v>
      </c>
      <c r="B632" s="203" t="s">
        <v>1440</v>
      </c>
      <c r="C632" s="305" t="s">
        <v>1262</v>
      </c>
      <c r="D632" s="203" t="s">
        <v>1422</v>
      </c>
      <c r="E632" s="306" t="s">
        <v>1441</v>
      </c>
      <c r="F632" s="307" t="s">
        <v>99</v>
      </c>
      <c r="G632" s="307" t="s">
        <v>425</v>
      </c>
      <c r="H632" s="203" t="s">
        <v>201</v>
      </c>
      <c r="I632" s="252">
        <v>1.84</v>
      </c>
      <c r="J632" s="316" t="s">
        <v>80</v>
      </c>
      <c r="K632" s="252">
        <v>1.81</v>
      </c>
      <c r="L632" s="317" t="s">
        <v>1265</v>
      </c>
      <c r="M632" s="318">
        <v>65</v>
      </c>
      <c r="N632" s="318">
        <v>227</v>
      </c>
      <c r="O632" s="219" t="s">
        <v>50</v>
      </c>
      <c r="P632" s="304">
        <v>2021.4</v>
      </c>
      <c r="Q632" s="304">
        <v>2022.12</v>
      </c>
      <c r="R632" s="316" t="s">
        <v>1266</v>
      </c>
      <c r="S632" s="304" t="s">
        <v>1418</v>
      </c>
    </row>
    <row r="633" s="86" customFormat="1" ht="33.75" spans="1:19">
      <c r="A633" s="60">
        <v>13</v>
      </c>
      <c r="B633" s="31" t="s">
        <v>1442</v>
      </c>
      <c r="C633" s="283" t="s">
        <v>1262</v>
      </c>
      <c r="D633" s="31" t="s">
        <v>1422</v>
      </c>
      <c r="E633" s="62" t="s">
        <v>1425</v>
      </c>
      <c r="F633" s="303" t="s">
        <v>99</v>
      </c>
      <c r="G633" s="303" t="s">
        <v>425</v>
      </c>
      <c r="H633" s="31" t="s">
        <v>201</v>
      </c>
      <c r="I633" s="314">
        <v>3.34</v>
      </c>
      <c r="J633" s="292" t="s">
        <v>80</v>
      </c>
      <c r="K633" s="314">
        <v>3.34</v>
      </c>
      <c r="L633" s="293" t="s">
        <v>1265</v>
      </c>
      <c r="M633" s="315">
        <v>382</v>
      </c>
      <c r="N633" s="315">
        <v>1200</v>
      </c>
      <c r="O633" s="189" t="s">
        <v>50</v>
      </c>
      <c r="P633" s="60">
        <v>2021.4</v>
      </c>
      <c r="Q633" s="60">
        <v>2022.12</v>
      </c>
      <c r="R633" s="292" t="s">
        <v>1266</v>
      </c>
      <c r="S633" s="60" t="s">
        <v>1418</v>
      </c>
    </row>
    <row r="634" s="86" customFormat="1" ht="33.75" spans="1:19">
      <c r="A634" s="60">
        <v>14</v>
      </c>
      <c r="B634" s="31" t="s">
        <v>1443</v>
      </c>
      <c r="C634" s="283" t="s">
        <v>1262</v>
      </c>
      <c r="D634" s="31" t="s">
        <v>1422</v>
      </c>
      <c r="E634" s="62" t="s">
        <v>1433</v>
      </c>
      <c r="F634" s="303" t="s">
        <v>99</v>
      </c>
      <c r="G634" s="303" t="s">
        <v>576</v>
      </c>
      <c r="H634" s="31" t="s">
        <v>201</v>
      </c>
      <c r="I634" s="319">
        <v>5.07</v>
      </c>
      <c r="J634" s="292" t="s">
        <v>80</v>
      </c>
      <c r="K634" s="319">
        <v>5.07</v>
      </c>
      <c r="L634" s="293" t="s">
        <v>1265</v>
      </c>
      <c r="M634" s="315">
        <v>46</v>
      </c>
      <c r="N634" s="315">
        <v>121</v>
      </c>
      <c r="O634" s="189" t="s">
        <v>50</v>
      </c>
      <c r="P634" s="60">
        <v>2021.4</v>
      </c>
      <c r="Q634" s="60">
        <v>2022.12</v>
      </c>
      <c r="R634" s="292" t="s">
        <v>1266</v>
      </c>
      <c r="S634" s="60" t="s">
        <v>1418</v>
      </c>
    </row>
    <row r="635" s="86" customFormat="1" ht="33.75" spans="1:19">
      <c r="A635" s="60">
        <v>15</v>
      </c>
      <c r="B635" s="31" t="s">
        <v>1444</v>
      </c>
      <c r="C635" s="283" t="s">
        <v>1262</v>
      </c>
      <c r="D635" s="31" t="s">
        <v>1422</v>
      </c>
      <c r="E635" s="62" t="s">
        <v>1433</v>
      </c>
      <c r="F635" s="303" t="s">
        <v>99</v>
      </c>
      <c r="G635" s="303" t="s">
        <v>576</v>
      </c>
      <c r="H635" s="31" t="s">
        <v>201</v>
      </c>
      <c r="I635" s="319">
        <v>0.71</v>
      </c>
      <c r="J635" s="292" t="s">
        <v>80</v>
      </c>
      <c r="K635" s="319">
        <v>0.71</v>
      </c>
      <c r="L635" s="293" t="s">
        <v>1265</v>
      </c>
      <c r="M635" s="315">
        <v>48</v>
      </c>
      <c r="N635" s="315">
        <v>135</v>
      </c>
      <c r="O635" s="189" t="s">
        <v>50</v>
      </c>
      <c r="P635" s="60">
        <v>2021.4</v>
      </c>
      <c r="Q635" s="60">
        <v>2022.12</v>
      </c>
      <c r="R635" s="292" t="s">
        <v>1266</v>
      </c>
      <c r="S635" s="60" t="s">
        <v>1418</v>
      </c>
    </row>
    <row r="636" s="86" customFormat="1" ht="33.75" spans="1:19">
      <c r="A636" s="60">
        <v>16</v>
      </c>
      <c r="B636" s="31" t="s">
        <v>1445</v>
      </c>
      <c r="C636" s="283" t="s">
        <v>1262</v>
      </c>
      <c r="D636" s="31" t="s">
        <v>1422</v>
      </c>
      <c r="E636" s="62" t="s">
        <v>1425</v>
      </c>
      <c r="F636" s="303" t="s">
        <v>99</v>
      </c>
      <c r="G636" s="303" t="s">
        <v>518</v>
      </c>
      <c r="H636" s="31" t="s">
        <v>201</v>
      </c>
      <c r="I636" s="314">
        <v>5.5</v>
      </c>
      <c r="J636" s="292" t="s">
        <v>80</v>
      </c>
      <c r="K636" s="314">
        <v>5.5</v>
      </c>
      <c r="L636" s="293" t="s">
        <v>1265</v>
      </c>
      <c r="M636" s="315">
        <v>37</v>
      </c>
      <c r="N636" s="315">
        <v>185</v>
      </c>
      <c r="O636" s="189" t="s">
        <v>50</v>
      </c>
      <c r="P636" s="60">
        <v>2021.4</v>
      </c>
      <c r="Q636" s="60">
        <v>2022.12</v>
      </c>
      <c r="R636" s="292" t="s">
        <v>1266</v>
      </c>
      <c r="S636" s="60" t="s">
        <v>1418</v>
      </c>
    </row>
    <row r="637" s="86" customFormat="1" ht="33.75" spans="1:19">
      <c r="A637" s="60">
        <v>17</v>
      </c>
      <c r="B637" s="31" t="s">
        <v>1446</v>
      </c>
      <c r="C637" s="283" t="s">
        <v>1262</v>
      </c>
      <c r="D637" s="31" t="s">
        <v>1422</v>
      </c>
      <c r="E637" s="62" t="s">
        <v>1425</v>
      </c>
      <c r="F637" s="303" t="s">
        <v>99</v>
      </c>
      <c r="G637" s="303" t="s">
        <v>797</v>
      </c>
      <c r="H637" s="31" t="s">
        <v>201</v>
      </c>
      <c r="I637" s="314">
        <v>8.1</v>
      </c>
      <c r="J637" s="292" t="s">
        <v>80</v>
      </c>
      <c r="K637" s="314">
        <v>8.1</v>
      </c>
      <c r="L637" s="293" t="s">
        <v>1265</v>
      </c>
      <c r="M637" s="315">
        <v>43</v>
      </c>
      <c r="N637" s="315">
        <v>108</v>
      </c>
      <c r="O637" s="189" t="s">
        <v>50</v>
      </c>
      <c r="P637" s="60">
        <v>2021.4</v>
      </c>
      <c r="Q637" s="60">
        <v>2022.12</v>
      </c>
      <c r="R637" s="292" t="s">
        <v>1266</v>
      </c>
      <c r="S637" s="60" t="s">
        <v>1418</v>
      </c>
    </row>
    <row r="638" s="86" customFormat="1" ht="33.75" spans="1:19">
      <c r="A638" s="60">
        <v>18</v>
      </c>
      <c r="B638" s="31" t="s">
        <v>1447</v>
      </c>
      <c r="C638" s="283" t="s">
        <v>1262</v>
      </c>
      <c r="D638" s="31" t="s">
        <v>1422</v>
      </c>
      <c r="E638" s="62" t="s">
        <v>1429</v>
      </c>
      <c r="F638" s="303" t="s">
        <v>99</v>
      </c>
      <c r="G638" s="303" t="s">
        <v>761</v>
      </c>
      <c r="H638" s="31" t="s">
        <v>201</v>
      </c>
      <c r="I638" s="314">
        <v>3.98</v>
      </c>
      <c r="J638" s="292" t="s">
        <v>80</v>
      </c>
      <c r="K638" s="314">
        <v>3.98</v>
      </c>
      <c r="L638" s="293" t="s">
        <v>1265</v>
      </c>
      <c r="M638" s="315">
        <v>72</v>
      </c>
      <c r="N638" s="315">
        <v>274</v>
      </c>
      <c r="O638" s="189" t="s">
        <v>50</v>
      </c>
      <c r="P638" s="60">
        <v>2021.4</v>
      </c>
      <c r="Q638" s="60">
        <v>2022.12</v>
      </c>
      <c r="R638" s="292" t="s">
        <v>1266</v>
      </c>
      <c r="S638" s="60" t="s">
        <v>1418</v>
      </c>
    </row>
    <row r="639" s="86" customFormat="1" ht="33.75" spans="1:19">
      <c r="A639" s="60">
        <v>19</v>
      </c>
      <c r="B639" s="31" t="s">
        <v>1448</v>
      </c>
      <c r="C639" s="283" t="s">
        <v>1262</v>
      </c>
      <c r="D639" s="31" t="s">
        <v>1422</v>
      </c>
      <c r="E639" s="62" t="s">
        <v>1449</v>
      </c>
      <c r="F639" s="303" t="s">
        <v>99</v>
      </c>
      <c r="G639" s="303" t="s">
        <v>581</v>
      </c>
      <c r="H639" s="31" t="s">
        <v>201</v>
      </c>
      <c r="I639" s="314">
        <v>3.05</v>
      </c>
      <c r="J639" s="292" t="s">
        <v>80</v>
      </c>
      <c r="K639" s="314">
        <v>3.05</v>
      </c>
      <c r="L639" s="293" t="s">
        <v>1265</v>
      </c>
      <c r="M639" s="315">
        <v>19</v>
      </c>
      <c r="N639" s="315">
        <v>101</v>
      </c>
      <c r="O639" s="189" t="s">
        <v>50</v>
      </c>
      <c r="P639" s="60">
        <v>2021.4</v>
      </c>
      <c r="Q639" s="60">
        <v>2022.12</v>
      </c>
      <c r="R639" s="292" t="s">
        <v>1266</v>
      </c>
      <c r="S639" s="60" t="s">
        <v>1418</v>
      </c>
    </row>
    <row r="640" s="86" customFormat="1" ht="33.75" spans="1:19">
      <c r="A640" s="60">
        <v>20</v>
      </c>
      <c r="B640" s="31" t="s">
        <v>1450</v>
      </c>
      <c r="C640" s="283" t="s">
        <v>1262</v>
      </c>
      <c r="D640" s="31" t="s">
        <v>1422</v>
      </c>
      <c r="E640" s="62" t="s">
        <v>1451</v>
      </c>
      <c r="F640" s="303" t="s">
        <v>99</v>
      </c>
      <c r="G640" s="303" t="s">
        <v>946</v>
      </c>
      <c r="H640" s="31" t="s">
        <v>201</v>
      </c>
      <c r="I640" s="314">
        <v>5</v>
      </c>
      <c r="J640" s="292" t="s">
        <v>80</v>
      </c>
      <c r="K640" s="314">
        <v>5</v>
      </c>
      <c r="L640" s="293" t="s">
        <v>1265</v>
      </c>
      <c r="M640" s="315">
        <v>28</v>
      </c>
      <c r="N640" s="315">
        <v>5625</v>
      </c>
      <c r="O640" s="189" t="s">
        <v>50</v>
      </c>
      <c r="P640" s="60">
        <v>2021.4</v>
      </c>
      <c r="Q640" s="60">
        <v>2022.12</v>
      </c>
      <c r="R640" s="292" t="s">
        <v>1266</v>
      </c>
      <c r="S640" s="60" t="s">
        <v>1418</v>
      </c>
    </row>
    <row r="641" s="86" customFormat="1" ht="33.75" spans="1:19">
      <c r="A641" s="60">
        <v>21</v>
      </c>
      <c r="B641" s="31" t="s">
        <v>1452</v>
      </c>
      <c r="C641" s="283" t="s">
        <v>1262</v>
      </c>
      <c r="D641" s="31" t="s">
        <v>1422</v>
      </c>
      <c r="E641" s="62" t="s">
        <v>1425</v>
      </c>
      <c r="F641" s="303" t="s">
        <v>99</v>
      </c>
      <c r="G641" s="303" t="s">
        <v>946</v>
      </c>
      <c r="H641" s="31" t="s">
        <v>201</v>
      </c>
      <c r="I641" s="314">
        <v>5.5</v>
      </c>
      <c r="J641" s="292" t="s">
        <v>80</v>
      </c>
      <c r="K641" s="314">
        <v>5.5</v>
      </c>
      <c r="L641" s="293" t="s">
        <v>1265</v>
      </c>
      <c r="M641" s="315">
        <v>68</v>
      </c>
      <c r="N641" s="315">
        <v>360</v>
      </c>
      <c r="O641" s="189" t="s">
        <v>50</v>
      </c>
      <c r="P641" s="60">
        <v>2021.4</v>
      </c>
      <c r="Q641" s="60">
        <v>2022.12</v>
      </c>
      <c r="R641" s="292" t="s">
        <v>1266</v>
      </c>
      <c r="S641" s="60" t="s">
        <v>1418</v>
      </c>
    </row>
    <row r="642" s="86" customFormat="1" ht="33.75" spans="1:19">
      <c r="A642" s="60">
        <v>22</v>
      </c>
      <c r="B642" s="31" t="s">
        <v>1453</v>
      </c>
      <c r="C642" s="283" t="s">
        <v>1262</v>
      </c>
      <c r="D642" s="31" t="s">
        <v>1422</v>
      </c>
      <c r="E642" s="62" t="s">
        <v>1425</v>
      </c>
      <c r="F642" s="303" t="s">
        <v>99</v>
      </c>
      <c r="G642" s="303" t="s">
        <v>946</v>
      </c>
      <c r="H642" s="31" t="s">
        <v>201</v>
      </c>
      <c r="I642" s="314">
        <v>3.8</v>
      </c>
      <c r="J642" s="292" t="s">
        <v>80</v>
      </c>
      <c r="K642" s="314">
        <v>3.8</v>
      </c>
      <c r="L642" s="293" t="s">
        <v>1265</v>
      </c>
      <c r="M642" s="315">
        <v>63</v>
      </c>
      <c r="N642" s="315">
        <v>215</v>
      </c>
      <c r="O642" s="189" t="s">
        <v>50</v>
      </c>
      <c r="P642" s="60">
        <v>2021.4</v>
      </c>
      <c r="Q642" s="60">
        <v>2022.12</v>
      </c>
      <c r="R642" s="292" t="s">
        <v>1266</v>
      </c>
      <c r="S642" s="60" t="s">
        <v>1418</v>
      </c>
    </row>
    <row r="643" s="86" customFormat="1" ht="33.75" spans="1:19">
      <c r="A643" s="60">
        <v>23</v>
      </c>
      <c r="B643" s="31" t="s">
        <v>1454</v>
      </c>
      <c r="C643" s="283" t="s">
        <v>1262</v>
      </c>
      <c r="D643" s="31" t="s">
        <v>1422</v>
      </c>
      <c r="E643" s="62" t="s">
        <v>1425</v>
      </c>
      <c r="F643" s="303" t="s">
        <v>99</v>
      </c>
      <c r="G643" s="303" t="s">
        <v>946</v>
      </c>
      <c r="H643" s="31" t="s">
        <v>201</v>
      </c>
      <c r="I643" s="314">
        <v>2.2</v>
      </c>
      <c r="J643" s="292" t="s">
        <v>80</v>
      </c>
      <c r="K643" s="314">
        <v>2.2</v>
      </c>
      <c r="L643" s="293" t="s">
        <v>1265</v>
      </c>
      <c r="M643" s="315">
        <v>60</v>
      </c>
      <c r="N643" s="315">
        <v>217</v>
      </c>
      <c r="O643" s="189" t="s">
        <v>50</v>
      </c>
      <c r="P643" s="60">
        <v>2021.4</v>
      </c>
      <c r="Q643" s="60">
        <v>2022.12</v>
      </c>
      <c r="R643" s="292" t="s">
        <v>1266</v>
      </c>
      <c r="S643" s="60" t="s">
        <v>1418</v>
      </c>
    </row>
    <row r="644" s="86" customFormat="1" ht="33.75" spans="1:19">
      <c r="A644" s="60">
        <v>24</v>
      </c>
      <c r="B644" s="31" t="s">
        <v>1455</v>
      </c>
      <c r="C644" s="283" t="s">
        <v>1262</v>
      </c>
      <c r="D644" s="31" t="s">
        <v>1422</v>
      </c>
      <c r="E644" s="62" t="s">
        <v>1425</v>
      </c>
      <c r="F644" s="303" t="s">
        <v>99</v>
      </c>
      <c r="G644" s="303" t="s">
        <v>946</v>
      </c>
      <c r="H644" s="31" t="s">
        <v>201</v>
      </c>
      <c r="I644" s="314">
        <v>4</v>
      </c>
      <c r="J644" s="292" t="s">
        <v>80</v>
      </c>
      <c r="K644" s="314">
        <v>4</v>
      </c>
      <c r="L644" s="293" t="s">
        <v>1265</v>
      </c>
      <c r="M644" s="315">
        <v>54</v>
      </c>
      <c r="N644" s="315">
        <v>197</v>
      </c>
      <c r="O644" s="189" t="s">
        <v>50</v>
      </c>
      <c r="P644" s="60">
        <v>2021.4</v>
      </c>
      <c r="Q644" s="60">
        <v>2022.12</v>
      </c>
      <c r="R644" s="292" t="s">
        <v>1266</v>
      </c>
      <c r="S644" s="60" t="s">
        <v>1418</v>
      </c>
    </row>
    <row r="645" s="86" customFormat="1" ht="33.75" spans="1:19">
      <c r="A645" s="60">
        <v>25</v>
      </c>
      <c r="B645" s="31" t="s">
        <v>1456</v>
      </c>
      <c r="C645" s="283" t="s">
        <v>1262</v>
      </c>
      <c r="D645" s="31" t="s">
        <v>1422</v>
      </c>
      <c r="E645" s="62" t="s">
        <v>1433</v>
      </c>
      <c r="F645" s="303" t="s">
        <v>99</v>
      </c>
      <c r="G645" s="303" t="s">
        <v>533</v>
      </c>
      <c r="H645" s="31" t="s">
        <v>201</v>
      </c>
      <c r="I645" s="314">
        <v>1.46</v>
      </c>
      <c r="J645" s="292" t="s">
        <v>80</v>
      </c>
      <c r="K645" s="314">
        <v>1.46</v>
      </c>
      <c r="L645" s="293" t="s">
        <v>1265</v>
      </c>
      <c r="M645" s="315">
        <v>27</v>
      </c>
      <c r="N645" s="315">
        <v>106</v>
      </c>
      <c r="O645" s="189" t="s">
        <v>50</v>
      </c>
      <c r="P645" s="60">
        <v>2021.4</v>
      </c>
      <c r="Q645" s="60">
        <v>2022.12</v>
      </c>
      <c r="R645" s="292" t="s">
        <v>1266</v>
      </c>
      <c r="S645" s="60" t="s">
        <v>1418</v>
      </c>
    </row>
    <row r="646" s="86" customFormat="1" ht="33.75" spans="1:19">
      <c r="A646" s="60">
        <v>26</v>
      </c>
      <c r="B646" s="31" t="s">
        <v>1457</v>
      </c>
      <c r="C646" s="283" t="s">
        <v>1262</v>
      </c>
      <c r="D646" s="31" t="s">
        <v>1422</v>
      </c>
      <c r="E646" s="62" t="s">
        <v>1433</v>
      </c>
      <c r="F646" s="303" t="s">
        <v>99</v>
      </c>
      <c r="G646" s="303" t="s">
        <v>533</v>
      </c>
      <c r="H646" s="31" t="s">
        <v>201</v>
      </c>
      <c r="I646" s="314">
        <v>8.9</v>
      </c>
      <c r="J646" s="292" t="s">
        <v>80</v>
      </c>
      <c r="K646" s="314">
        <v>8.9</v>
      </c>
      <c r="L646" s="293" t="s">
        <v>1265</v>
      </c>
      <c r="M646" s="315">
        <v>41</v>
      </c>
      <c r="N646" s="315">
        <v>178</v>
      </c>
      <c r="O646" s="189" t="s">
        <v>50</v>
      </c>
      <c r="P646" s="60">
        <v>2021.4</v>
      </c>
      <c r="Q646" s="60">
        <v>2022.12</v>
      </c>
      <c r="R646" s="292" t="s">
        <v>1266</v>
      </c>
      <c r="S646" s="60" t="s">
        <v>1418</v>
      </c>
    </row>
    <row r="647" s="86" customFormat="1" ht="33.75" spans="1:19">
      <c r="A647" s="60">
        <v>27</v>
      </c>
      <c r="B647" s="31" t="s">
        <v>1458</v>
      </c>
      <c r="C647" s="283" t="s">
        <v>1262</v>
      </c>
      <c r="D647" s="31" t="s">
        <v>1422</v>
      </c>
      <c r="E647" s="62" t="s">
        <v>1459</v>
      </c>
      <c r="F647" s="303" t="s">
        <v>99</v>
      </c>
      <c r="G647" s="303" t="s">
        <v>793</v>
      </c>
      <c r="H647" s="31" t="s">
        <v>201</v>
      </c>
      <c r="I647" s="314">
        <v>3.35</v>
      </c>
      <c r="J647" s="292" t="s">
        <v>80</v>
      </c>
      <c r="K647" s="314">
        <v>3.35</v>
      </c>
      <c r="L647" s="293" t="s">
        <v>1265</v>
      </c>
      <c r="M647" s="315">
        <v>130</v>
      </c>
      <c r="N647" s="315">
        <v>267</v>
      </c>
      <c r="O647" s="189" t="s">
        <v>50</v>
      </c>
      <c r="P647" s="60">
        <v>2021.4</v>
      </c>
      <c r="Q647" s="60">
        <v>2022.12</v>
      </c>
      <c r="R647" s="292" t="s">
        <v>1266</v>
      </c>
      <c r="S647" s="60" t="s">
        <v>1418</v>
      </c>
    </row>
    <row r="648" s="86" customFormat="1" ht="33.75" spans="1:19">
      <c r="A648" s="60">
        <v>28</v>
      </c>
      <c r="B648" s="31" t="s">
        <v>1460</v>
      </c>
      <c r="C648" s="283" t="s">
        <v>1262</v>
      </c>
      <c r="D648" s="31" t="s">
        <v>1422</v>
      </c>
      <c r="E648" s="62" t="s">
        <v>1429</v>
      </c>
      <c r="F648" s="321" t="s">
        <v>1232</v>
      </c>
      <c r="G648" s="321" t="s">
        <v>591</v>
      </c>
      <c r="H648" s="31" t="s">
        <v>201</v>
      </c>
      <c r="I648" s="314">
        <v>4.86</v>
      </c>
      <c r="J648" s="292" t="s">
        <v>80</v>
      </c>
      <c r="K648" s="314">
        <v>4.86</v>
      </c>
      <c r="L648" s="293" t="s">
        <v>1265</v>
      </c>
      <c r="M648" s="323">
        <v>53</v>
      </c>
      <c r="N648" s="323">
        <v>173</v>
      </c>
      <c r="O648" s="189" t="s">
        <v>50</v>
      </c>
      <c r="P648" s="60">
        <v>2021.4</v>
      </c>
      <c r="Q648" s="60">
        <v>2022.12</v>
      </c>
      <c r="R648" s="292" t="s">
        <v>1266</v>
      </c>
      <c r="S648" s="60" t="s">
        <v>1418</v>
      </c>
    </row>
    <row r="649" s="86" customFormat="1" ht="33.75" spans="1:19">
      <c r="A649" s="60">
        <v>29</v>
      </c>
      <c r="B649" s="31" t="s">
        <v>1461</v>
      </c>
      <c r="C649" s="283" t="s">
        <v>1262</v>
      </c>
      <c r="D649" s="31" t="s">
        <v>1422</v>
      </c>
      <c r="E649" s="62" t="s">
        <v>1429</v>
      </c>
      <c r="F649" s="321" t="s">
        <v>1232</v>
      </c>
      <c r="G649" s="321" t="s">
        <v>591</v>
      </c>
      <c r="H649" s="31" t="s">
        <v>201</v>
      </c>
      <c r="I649" s="314">
        <v>3.86</v>
      </c>
      <c r="J649" s="292" t="s">
        <v>80</v>
      </c>
      <c r="K649" s="314">
        <v>3.86</v>
      </c>
      <c r="L649" s="293" t="s">
        <v>1265</v>
      </c>
      <c r="M649" s="323">
        <v>98</v>
      </c>
      <c r="N649" s="323">
        <v>320</v>
      </c>
      <c r="O649" s="189" t="s">
        <v>50</v>
      </c>
      <c r="P649" s="60">
        <v>2021.4</v>
      </c>
      <c r="Q649" s="60">
        <v>2022.12</v>
      </c>
      <c r="R649" s="292" t="s">
        <v>1266</v>
      </c>
      <c r="S649" s="60" t="s">
        <v>1418</v>
      </c>
    </row>
    <row r="650" s="86" customFormat="1" ht="33.75" spans="1:19">
      <c r="A650" s="60">
        <v>30</v>
      </c>
      <c r="B650" s="31" t="s">
        <v>1462</v>
      </c>
      <c r="C650" s="283" t="s">
        <v>1262</v>
      </c>
      <c r="D650" s="31" t="s">
        <v>1422</v>
      </c>
      <c r="E650" s="62" t="s">
        <v>1429</v>
      </c>
      <c r="F650" s="321" t="s">
        <v>1232</v>
      </c>
      <c r="G650" s="321" t="s">
        <v>591</v>
      </c>
      <c r="H650" s="31" t="s">
        <v>201</v>
      </c>
      <c r="I650" s="314">
        <v>2.76</v>
      </c>
      <c r="J650" s="292" t="s">
        <v>80</v>
      </c>
      <c r="K650" s="314">
        <v>2.76</v>
      </c>
      <c r="L650" s="293" t="s">
        <v>1265</v>
      </c>
      <c r="M650" s="323">
        <v>64</v>
      </c>
      <c r="N650" s="323">
        <v>243</v>
      </c>
      <c r="O650" s="189" t="s">
        <v>50</v>
      </c>
      <c r="P650" s="60">
        <v>2021.4</v>
      </c>
      <c r="Q650" s="60">
        <v>2022.12</v>
      </c>
      <c r="R650" s="292" t="s">
        <v>1266</v>
      </c>
      <c r="S650" s="60" t="s">
        <v>1418</v>
      </c>
    </row>
    <row r="651" s="86" customFormat="1" ht="33.75" spans="1:19">
      <c r="A651" s="60">
        <v>31</v>
      </c>
      <c r="B651" s="31" t="s">
        <v>1463</v>
      </c>
      <c r="C651" s="283" t="s">
        <v>1262</v>
      </c>
      <c r="D651" s="31" t="s">
        <v>1422</v>
      </c>
      <c r="E651" s="62" t="s">
        <v>1464</v>
      </c>
      <c r="F651" s="302" t="s">
        <v>288</v>
      </c>
      <c r="G651" s="302" t="s">
        <v>440</v>
      </c>
      <c r="H651" s="31" t="s">
        <v>201</v>
      </c>
      <c r="I651" s="312">
        <v>2.23</v>
      </c>
      <c r="J651" s="292" t="s">
        <v>80</v>
      </c>
      <c r="K651" s="312">
        <v>2.23</v>
      </c>
      <c r="L651" s="293" t="s">
        <v>1265</v>
      </c>
      <c r="M651" s="313">
        <v>685</v>
      </c>
      <c r="N651" s="313">
        <v>2400</v>
      </c>
      <c r="O651" s="189" t="s">
        <v>50</v>
      </c>
      <c r="P651" s="60">
        <v>2021.4</v>
      </c>
      <c r="Q651" s="60">
        <v>2022.12</v>
      </c>
      <c r="R651" s="292" t="s">
        <v>1266</v>
      </c>
      <c r="S651" s="60" t="s">
        <v>1418</v>
      </c>
    </row>
    <row r="652" s="86" customFormat="1" ht="33.75" spans="1:19">
      <c r="A652" s="60">
        <v>32</v>
      </c>
      <c r="B652" s="31" t="s">
        <v>1465</v>
      </c>
      <c r="C652" s="283" t="s">
        <v>1262</v>
      </c>
      <c r="D652" s="31" t="s">
        <v>1422</v>
      </c>
      <c r="E652" s="62" t="s">
        <v>1429</v>
      </c>
      <c r="F652" s="302" t="s">
        <v>144</v>
      </c>
      <c r="G652" s="302" t="s">
        <v>737</v>
      </c>
      <c r="H652" s="31" t="s">
        <v>201</v>
      </c>
      <c r="I652" s="312">
        <v>3.79</v>
      </c>
      <c r="J652" s="292" t="s">
        <v>80</v>
      </c>
      <c r="K652" s="312">
        <v>3.79</v>
      </c>
      <c r="L652" s="293" t="s">
        <v>1265</v>
      </c>
      <c r="M652" s="313">
        <v>54</v>
      </c>
      <c r="N652" s="313">
        <v>350</v>
      </c>
      <c r="O652" s="189" t="s">
        <v>50</v>
      </c>
      <c r="P652" s="60">
        <v>2021.4</v>
      </c>
      <c r="Q652" s="60">
        <v>2022.12</v>
      </c>
      <c r="R652" s="292" t="s">
        <v>1266</v>
      </c>
      <c r="S652" s="60" t="s">
        <v>1418</v>
      </c>
    </row>
    <row r="653" s="86" customFormat="1" ht="33.75" spans="1:19">
      <c r="A653" s="60">
        <v>33</v>
      </c>
      <c r="B653" s="31" t="s">
        <v>1466</v>
      </c>
      <c r="C653" s="283" t="s">
        <v>1262</v>
      </c>
      <c r="D653" s="31" t="s">
        <v>1422</v>
      </c>
      <c r="E653" s="62" t="s">
        <v>1429</v>
      </c>
      <c r="F653" s="302" t="s">
        <v>144</v>
      </c>
      <c r="G653" s="302" t="s">
        <v>737</v>
      </c>
      <c r="H653" s="31" t="s">
        <v>201</v>
      </c>
      <c r="I653" s="312">
        <v>3.76</v>
      </c>
      <c r="J653" s="292" t="s">
        <v>80</v>
      </c>
      <c r="K653" s="312">
        <v>3.76</v>
      </c>
      <c r="L653" s="293" t="s">
        <v>1265</v>
      </c>
      <c r="M653" s="313">
        <v>100</v>
      </c>
      <c r="N653" s="313">
        <v>550</v>
      </c>
      <c r="O653" s="189" t="s">
        <v>50</v>
      </c>
      <c r="P653" s="60">
        <v>2021.4</v>
      </c>
      <c r="Q653" s="60">
        <v>2022.12</v>
      </c>
      <c r="R653" s="292" t="s">
        <v>1266</v>
      </c>
      <c r="S653" s="60" t="s">
        <v>1418</v>
      </c>
    </row>
    <row r="654" s="86" customFormat="1" ht="33.75" spans="1:19">
      <c r="A654" s="60">
        <v>34</v>
      </c>
      <c r="B654" s="31" t="s">
        <v>1467</v>
      </c>
      <c r="C654" s="283" t="s">
        <v>1262</v>
      </c>
      <c r="D654" s="31" t="s">
        <v>1422</v>
      </c>
      <c r="E654" s="62" t="s">
        <v>1429</v>
      </c>
      <c r="F654" s="302" t="s">
        <v>144</v>
      </c>
      <c r="G654" s="302" t="s">
        <v>737</v>
      </c>
      <c r="H654" s="31" t="s">
        <v>201</v>
      </c>
      <c r="I654" s="312">
        <v>4.2</v>
      </c>
      <c r="J654" s="292" t="s">
        <v>80</v>
      </c>
      <c r="K654" s="312">
        <v>4.2</v>
      </c>
      <c r="L654" s="293" t="s">
        <v>1265</v>
      </c>
      <c r="M654" s="313">
        <v>140</v>
      </c>
      <c r="N654" s="313">
        <v>680</v>
      </c>
      <c r="O654" s="189" t="s">
        <v>50</v>
      </c>
      <c r="P654" s="60">
        <v>2021.4</v>
      </c>
      <c r="Q654" s="60">
        <v>2022.12</v>
      </c>
      <c r="R654" s="292" t="s">
        <v>1266</v>
      </c>
      <c r="S654" s="60" t="s">
        <v>1418</v>
      </c>
    </row>
    <row r="655" s="86" customFormat="1" ht="33.75" spans="1:19">
      <c r="A655" s="60">
        <v>35</v>
      </c>
      <c r="B655" s="31" t="s">
        <v>1468</v>
      </c>
      <c r="C655" s="283" t="s">
        <v>1262</v>
      </c>
      <c r="D655" s="31" t="s">
        <v>1422</v>
      </c>
      <c r="E655" s="62" t="s">
        <v>1429</v>
      </c>
      <c r="F655" s="302" t="s">
        <v>144</v>
      </c>
      <c r="G655" s="302" t="s">
        <v>107</v>
      </c>
      <c r="H655" s="31" t="s">
        <v>201</v>
      </c>
      <c r="I655" s="312">
        <v>1.48</v>
      </c>
      <c r="J655" s="292" t="s">
        <v>80</v>
      </c>
      <c r="K655" s="312">
        <v>1.48</v>
      </c>
      <c r="L655" s="293" t="s">
        <v>1265</v>
      </c>
      <c r="M655" s="313">
        <v>198</v>
      </c>
      <c r="N655" s="313">
        <v>692</v>
      </c>
      <c r="O655" s="189" t="s">
        <v>50</v>
      </c>
      <c r="P655" s="60">
        <v>2021.4</v>
      </c>
      <c r="Q655" s="60">
        <v>2022.12</v>
      </c>
      <c r="R655" s="292" t="s">
        <v>1266</v>
      </c>
      <c r="S655" s="60" t="s">
        <v>1418</v>
      </c>
    </row>
    <row r="656" s="86" customFormat="1" ht="33.75" spans="1:19">
      <c r="A656" s="60">
        <v>36</v>
      </c>
      <c r="B656" s="31" t="s">
        <v>1469</v>
      </c>
      <c r="C656" s="283" t="s">
        <v>1262</v>
      </c>
      <c r="D656" s="31" t="s">
        <v>1422</v>
      </c>
      <c r="E656" s="62" t="s">
        <v>1459</v>
      </c>
      <c r="F656" s="302" t="s">
        <v>144</v>
      </c>
      <c r="G656" s="302" t="s">
        <v>1470</v>
      </c>
      <c r="H656" s="31" t="s">
        <v>201</v>
      </c>
      <c r="I656" s="312">
        <v>3.19</v>
      </c>
      <c r="J656" s="292" t="s">
        <v>80</v>
      </c>
      <c r="K656" s="312">
        <v>3.19</v>
      </c>
      <c r="L656" s="293" t="s">
        <v>1265</v>
      </c>
      <c r="M656" s="313">
        <v>110</v>
      </c>
      <c r="N656" s="313">
        <v>320</v>
      </c>
      <c r="O656" s="189" t="s">
        <v>50</v>
      </c>
      <c r="P656" s="60">
        <v>2021.4</v>
      </c>
      <c r="Q656" s="60">
        <v>2022.12</v>
      </c>
      <c r="R656" s="292" t="s">
        <v>1266</v>
      </c>
      <c r="S656" s="60" t="s">
        <v>1418</v>
      </c>
    </row>
    <row r="657" s="86" customFormat="1" ht="33.75" spans="1:19">
      <c r="A657" s="60">
        <v>37</v>
      </c>
      <c r="B657" s="31" t="s">
        <v>1471</v>
      </c>
      <c r="C657" s="283" t="s">
        <v>1262</v>
      </c>
      <c r="D657" s="31" t="s">
        <v>1422</v>
      </c>
      <c r="E657" s="62" t="s">
        <v>1459</v>
      </c>
      <c r="F657" s="302" t="s">
        <v>144</v>
      </c>
      <c r="G657" s="302" t="s">
        <v>1470</v>
      </c>
      <c r="H657" s="31" t="s">
        <v>201</v>
      </c>
      <c r="I657" s="312">
        <v>4.02</v>
      </c>
      <c r="J657" s="292" t="s">
        <v>80</v>
      </c>
      <c r="K657" s="312">
        <v>4.02</v>
      </c>
      <c r="L657" s="293" t="s">
        <v>1265</v>
      </c>
      <c r="M657" s="313">
        <v>70</v>
      </c>
      <c r="N657" s="313">
        <v>180</v>
      </c>
      <c r="O657" s="189" t="s">
        <v>50</v>
      </c>
      <c r="P657" s="60">
        <v>2021.4</v>
      </c>
      <c r="Q657" s="60">
        <v>2022.12</v>
      </c>
      <c r="R657" s="292" t="s">
        <v>1266</v>
      </c>
      <c r="S657" s="60" t="s">
        <v>1418</v>
      </c>
    </row>
    <row r="658" s="86" customFormat="1" ht="33.75" spans="1:19">
      <c r="A658" s="60">
        <v>38</v>
      </c>
      <c r="B658" s="31" t="s">
        <v>1472</v>
      </c>
      <c r="C658" s="283" t="s">
        <v>1262</v>
      </c>
      <c r="D658" s="31" t="s">
        <v>1422</v>
      </c>
      <c r="E658" s="62" t="s">
        <v>1459</v>
      </c>
      <c r="F658" s="302" t="s">
        <v>144</v>
      </c>
      <c r="G658" s="302" t="s">
        <v>1470</v>
      </c>
      <c r="H658" s="31" t="s">
        <v>201</v>
      </c>
      <c r="I658" s="312">
        <v>2.6</v>
      </c>
      <c r="J658" s="292" t="s">
        <v>80</v>
      </c>
      <c r="K658" s="312">
        <v>2.6</v>
      </c>
      <c r="L658" s="293" t="s">
        <v>1265</v>
      </c>
      <c r="M658" s="313">
        <v>101</v>
      </c>
      <c r="N658" s="313">
        <v>290</v>
      </c>
      <c r="O658" s="189" t="s">
        <v>50</v>
      </c>
      <c r="P658" s="60">
        <v>2021.4</v>
      </c>
      <c r="Q658" s="60">
        <v>2022.12</v>
      </c>
      <c r="R658" s="292" t="s">
        <v>1266</v>
      </c>
      <c r="S658" s="60" t="s">
        <v>1418</v>
      </c>
    </row>
    <row r="659" s="86" customFormat="1" ht="33.75" spans="1:19">
      <c r="A659" s="60">
        <v>39</v>
      </c>
      <c r="B659" s="31" t="s">
        <v>1473</v>
      </c>
      <c r="C659" s="283" t="s">
        <v>1262</v>
      </c>
      <c r="D659" s="31" t="s">
        <v>1422</v>
      </c>
      <c r="E659" s="62" t="s">
        <v>1429</v>
      </c>
      <c r="F659" s="302" t="s">
        <v>144</v>
      </c>
      <c r="G659" s="302" t="s">
        <v>1470</v>
      </c>
      <c r="H659" s="31" t="s">
        <v>201</v>
      </c>
      <c r="I659" s="312">
        <v>3.6</v>
      </c>
      <c r="J659" s="292" t="s">
        <v>80</v>
      </c>
      <c r="K659" s="312">
        <v>3.6</v>
      </c>
      <c r="L659" s="293" t="s">
        <v>1265</v>
      </c>
      <c r="M659" s="313">
        <v>30</v>
      </c>
      <c r="N659" s="313">
        <v>140</v>
      </c>
      <c r="O659" s="189" t="s">
        <v>50</v>
      </c>
      <c r="P659" s="60">
        <v>2021.4</v>
      </c>
      <c r="Q659" s="60">
        <v>2022.12</v>
      </c>
      <c r="R659" s="292" t="s">
        <v>1266</v>
      </c>
      <c r="S659" s="60" t="s">
        <v>1418</v>
      </c>
    </row>
    <row r="660" s="86" customFormat="1" ht="33.75" spans="1:19">
      <c r="A660" s="60">
        <v>40</v>
      </c>
      <c r="B660" s="31" t="s">
        <v>1474</v>
      </c>
      <c r="C660" s="283" t="s">
        <v>1262</v>
      </c>
      <c r="D660" s="31" t="s">
        <v>1422</v>
      </c>
      <c r="E660" s="62" t="s">
        <v>1459</v>
      </c>
      <c r="F660" s="302" t="s">
        <v>144</v>
      </c>
      <c r="G660" s="302" t="s">
        <v>429</v>
      </c>
      <c r="H660" s="31" t="s">
        <v>201</v>
      </c>
      <c r="I660" s="312">
        <v>7.11</v>
      </c>
      <c r="J660" s="292" t="s">
        <v>80</v>
      </c>
      <c r="K660" s="312">
        <v>7.11</v>
      </c>
      <c r="L660" s="293" t="s">
        <v>1265</v>
      </c>
      <c r="M660" s="313">
        <v>346</v>
      </c>
      <c r="N660" s="313">
        <v>1105</v>
      </c>
      <c r="O660" s="189" t="s">
        <v>50</v>
      </c>
      <c r="P660" s="60">
        <v>2021.4</v>
      </c>
      <c r="Q660" s="60">
        <v>2022.12</v>
      </c>
      <c r="R660" s="292" t="s">
        <v>1266</v>
      </c>
      <c r="S660" s="60" t="s">
        <v>1418</v>
      </c>
    </row>
    <row r="661" s="86" customFormat="1" ht="33.75" spans="1:19">
      <c r="A661" s="60">
        <v>41</v>
      </c>
      <c r="B661" s="31" t="s">
        <v>1475</v>
      </c>
      <c r="C661" s="283" t="s">
        <v>1262</v>
      </c>
      <c r="D661" s="31" t="s">
        <v>1422</v>
      </c>
      <c r="E661" s="62" t="s">
        <v>1476</v>
      </c>
      <c r="F661" s="302" t="s">
        <v>144</v>
      </c>
      <c r="G661" s="302" t="s">
        <v>1477</v>
      </c>
      <c r="H661" s="31" t="s">
        <v>201</v>
      </c>
      <c r="I661" s="312">
        <v>3.84</v>
      </c>
      <c r="J661" s="292" t="s">
        <v>80</v>
      </c>
      <c r="K661" s="312">
        <v>3.84</v>
      </c>
      <c r="L661" s="293" t="s">
        <v>1265</v>
      </c>
      <c r="M661" s="313">
        <v>45</v>
      </c>
      <c r="N661" s="313">
        <v>150</v>
      </c>
      <c r="O661" s="189" t="s">
        <v>50</v>
      </c>
      <c r="P661" s="60">
        <v>2021.4</v>
      </c>
      <c r="Q661" s="60">
        <v>2022.12</v>
      </c>
      <c r="R661" s="292" t="s">
        <v>1266</v>
      </c>
      <c r="S661" s="60" t="s">
        <v>1418</v>
      </c>
    </row>
    <row r="662" s="86" customFormat="1" ht="33.75" spans="1:19">
      <c r="A662" s="60">
        <v>42</v>
      </c>
      <c r="B662" s="31" t="s">
        <v>1478</v>
      </c>
      <c r="C662" s="283" t="s">
        <v>1262</v>
      </c>
      <c r="D662" s="31" t="s">
        <v>1422</v>
      </c>
      <c r="E662" s="62" t="s">
        <v>1425</v>
      </c>
      <c r="F662" s="302" t="s">
        <v>144</v>
      </c>
      <c r="G662" s="302" t="s">
        <v>1477</v>
      </c>
      <c r="H662" s="31" t="s">
        <v>201</v>
      </c>
      <c r="I662" s="312">
        <v>1.88</v>
      </c>
      <c r="J662" s="292" t="s">
        <v>80</v>
      </c>
      <c r="K662" s="312">
        <v>1.88</v>
      </c>
      <c r="L662" s="293" t="s">
        <v>1265</v>
      </c>
      <c r="M662" s="313">
        <v>250</v>
      </c>
      <c r="N662" s="313">
        <v>820</v>
      </c>
      <c r="O662" s="189" t="s">
        <v>50</v>
      </c>
      <c r="P662" s="60">
        <v>2021.4</v>
      </c>
      <c r="Q662" s="60">
        <v>2022.12</v>
      </c>
      <c r="R662" s="292" t="s">
        <v>1266</v>
      </c>
      <c r="S662" s="60" t="s">
        <v>1418</v>
      </c>
    </row>
    <row r="663" s="86" customFormat="1" ht="33.75" spans="1:19">
      <c r="A663" s="60">
        <v>43</v>
      </c>
      <c r="B663" s="31" t="s">
        <v>1479</v>
      </c>
      <c r="C663" s="283" t="s">
        <v>1262</v>
      </c>
      <c r="D663" s="31" t="s">
        <v>1422</v>
      </c>
      <c r="E663" s="62" t="s">
        <v>1459</v>
      </c>
      <c r="F663" s="302" t="s">
        <v>144</v>
      </c>
      <c r="G663" s="302" t="s">
        <v>1480</v>
      </c>
      <c r="H663" s="31" t="s">
        <v>201</v>
      </c>
      <c r="I663" s="312">
        <v>6.69</v>
      </c>
      <c r="J663" s="292" t="s">
        <v>80</v>
      </c>
      <c r="K663" s="312">
        <v>6.69</v>
      </c>
      <c r="L663" s="293" t="s">
        <v>1265</v>
      </c>
      <c r="M663" s="313">
        <v>329</v>
      </c>
      <c r="N663" s="313">
        <v>1288</v>
      </c>
      <c r="O663" s="189" t="s">
        <v>50</v>
      </c>
      <c r="P663" s="60">
        <v>2021.4</v>
      </c>
      <c r="Q663" s="60">
        <v>2022.12</v>
      </c>
      <c r="R663" s="292" t="s">
        <v>1266</v>
      </c>
      <c r="S663" s="60" t="s">
        <v>1418</v>
      </c>
    </row>
    <row r="664" s="86" customFormat="1" ht="33.75" spans="1:19">
      <c r="A664" s="60">
        <v>44</v>
      </c>
      <c r="B664" s="31" t="s">
        <v>1481</v>
      </c>
      <c r="C664" s="283" t="s">
        <v>1262</v>
      </c>
      <c r="D664" s="31" t="s">
        <v>1422</v>
      </c>
      <c r="E664" s="62" t="s">
        <v>1425</v>
      </c>
      <c r="F664" s="302" t="s">
        <v>144</v>
      </c>
      <c r="G664" s="302" t="s">
        <v>1482</v>
      </c>
      <c r="H664" s="31" t="s">
        <v>201</v>
      </c>
      <c r="I664" s="312">
        <v>4.33</v>
      </c>
      <c r="J664" s="292" t="s">
        <v>80</v>
      </c>
      <c r="K664" s="312">
        <v>4.33</v>
      </c>
      <c r="L664" s="293" t="s">
        <v>1265</v>
      </c>
      <c r="M664" s="313">
        <v>120</v>
      </c>
      <c r="N664" s="313">
        <v>350</v>
      </c>
      <c r="O664" s="189" t="s">
        <v>50</v>
      </c>
      <c r="P664" s="60">
        <v>2021.4</v>
      </c>
      <c r="Q664" s="60">
        <v>2022.12</v>
      </c>
      <c r="R664" s="292" t="s">
        <v>1266</v>
      </c>
      <c r="S664" s="60" t="s">
        <v>1418</v>
      </c>
    </row>
    <row r="665" s="86" customFormat="1" ht="33.75" spans="1:19">
      <c r="A665" s="60">
        <v>45</v>
      </c>
      <c r="B665" s="31" t="s">
        <v>1483</v>
      </c>
      <c r="C665" s="283" t="s">
        <v>1262</v>
      </c>
      <c r="D665" s="31" t="s">
        <v>1422</v>
      </c>
      <c r="E665" s="62" t="s">
        <v>1425</v>
      </c>
      <c r="F665" s="302" t="s">
        <v>144</v>
      </c>
      <c r="G665" s="302" t="s">
        <v>1482</v>
      </c>
      <c r="H665" s="31" t="s">
        <v>201</v>
      </c>
      <c r="I665" s="312">
        <v>3.64</v>
      </c>
      <c r="J665" s="292" t="s">
        <v>80</v>
      </c>
      <c r="K665" s="312">
        <v>3.64</v>
      </c>
      <c r="L665" s="293" t="s">
        <v>1265</v>
      </c>
      <c r="M665" s="313">
        <v>60</v>
      </c>
      <c r="N665" s="313">
        <v>150</v>
      </c>
      <c r="O665" s="189" t="s">
        <v>50</v>
      </c>
      <c r="P665" s="60">
        <v>2021.4</v>
      </c>
      <c r="Q665" s="60">
        <v>2022.12</v>
      </c>
      <c r="R665" s="292" t="s">
        <v>1266</v>
      </c>
      <c r="S665" s="60" t="s">
        <v>1418</v>
      </c>
    </row>
    <row r="666" s="86" customFormat="1" ht="33.75" spans="1:19">
      <c r="A666" s="60">
        <v>46</v>
      </c>
      <c r="B666" s="31" t="s">
        <v>1484</v>
      </c>
      <c r="C666" s="283" t="s">
        <v>1262</v>
      </c>
      <c r="D666" s="31" t="s">
        <v>1422</v>
      </c>
      <c r="E666" s="62" t="s">
        <v>1429</v>
      </c>
      <c r="F666" s="302" t="s">
        <v>144</v>
      </c>
      <c r="G666" s="302" t="s">
        <v>1334</v>
      </c>
      <c r="H666" s="31" t="s">
        <v>201</v>
      </c>
      <c r="I666" s="312">
        <v>5.95</v>
      </c>
      <c r="J666" s="292" t="s">
        <v>80</v>
      </c>
      <c r="K666" s="312">
        <v>5.95</v>
      </c>
      <c r="L666" s="293" t="s">
        <v>1265</v>
      </c>
      <c r="M666" s="313">
        <v>218</v>
      </c>
      <c r="N666" s="313">
        <v>760</v>
      </c>
      <c r="O666" s="189" t="s">
        <v>50</v>
      </c>
      <c r="P666" s="60">
        <v>2021.4</v>
      </c>
      <c r="Q666" s="60">
        <v>2022.12</v>
      </c>
      <c r="R666" s="292" t="s">
        <v>1266</v>
      </c>
      <c r="S666" s="60" t="s">
        <v>1418</v>
      </c>
    </row>
    <row r="667" s="86" customFormat="1" ht="33.75" spans="1:19">
      <c r="A667" s="60">
        <v>47</v>
      </c>
      <c r="B667" s="31" t="s">
        <v>1485</v>
      </c>
      <c r="C667" s="283" t="s">
        <v>1262</v>
      </c>
      <c r="D667" s="31" t="s">
        <v>1422</v>
      </c>
      <c r="E667" s="62" t="s">
        <v>1429</v>
      </c>
      <c r="F667" s="302" t="s">
        <v>144</v>
      </c>
      <c r="G667" s="302" t="s">
        <v>731</v>
      </c>
      <c r="H667" s="31" t="s">
        <v>201</v>
      </c>
      <c r="I667" s="312">
        <v>4.6</v>
      </c>
      <c r="J667" s="292" t="s">
        <v>80</v>
      </c>
      <c r="K667" s="312">
        <v>4.6</v>
      </c>
      <c r="L667" s="293" t="s">
        <v>1265</v>
      </c>
      <c r="M667" s="313">
        <v>72</v>
      </c>
      <c r="N667" s="313">
        <v>280</v>
      </c>
      <c r="O667" s="189" t="s">
        <v>50</v>
      </c>
      <c r="P667" s="60">
        <v>2021.4</v>
      </c>
      <c r="Q667" s="60">
        <v>2022.12</v>
      </c>
      <c r="R667" s="292" t="s">
        <v>1266</v>
      </c>
      <c r="S667" s="60" t="s">
        <v>1418</v>
      </c>
    </row>
    <row r="668" s="86" customFormat="1" ht="33.75" spans="1:19">
      <c r="A668" s="60">
        <v>48</v>
      </c>
      <c r="B668" s="31" t="s">
        <v>1486</v>
      </c>
      <c r="C668" s="283" t="s">
        <v>1262</v>
      </c>
      <c r="D668" s="31" t="s">
        <v>1422</v>
      </c>
      <c r="E668" s="62" t="s">
        <v>1459</v>
      </c>
      <c r="F668" s="302" t="s">
        <v>144</v>
      </c>
      <c r="G668" s="302" t="s">
        <v>731</v>
      </c>
      <c r="H668" s="31" t="s">
        <v>201</v>
      </c>
      <c r="I668" s="312">
        <v>6.3</v>
      </c>
      <c r="J668" s="292" t="s">
        <v>80</v>
      </c>
      <c r="K668" s="312">
        <v>6.3</v>
      </c>
      <c r="L668" s="293" t="s">
        <v>1265</v>
      </c>
      <c r="M668" s="313">
        <v>148</v>
      </c>
      <c r="N668" s="313">
        <v>520</v>
      </c>
      <c r="O668" s="189" t="s">
        <v>50</v>
      </c>
      <c r="P668" s="60">
        <v>2021.4</v>
      </c>
      <c r="Q668" s="60">
        <v>2022.12</v>
      </c>
      <c r="R668" s="292" t="s">
        <v>1266</v>
      </c>
      <c r="S668" s="60" t="s">
        <v>1418</v>
      </c>
    </row>
    <row r="669" s="86" customFormat="1" ht="33.75" spans="1:19">
      <c r="A669" s="60">
        <v>49</v>
      </c>
      <c r="B669" s="31" t="s">
        <v>1487</v>
      </c>
      <c r="C669" s="283" t="s">
        <v>1262</v>
      </c>
      <c r="D669" s="31" t="s">
        <v>1422</v>
      </c>
      <c r="E669" s="62" t="s">
        <v>1433</v>
      </c>
      <c r="F669" s="302" t="s">
        <v>144</v>
      </c>
      <c r="G669" s="302" t="s">
        <v>177</v>
      </c>
      <c r="H669" s="31" t="s">
        <v>201</v>
      </c>
      <c r="I669" s="312">
        <v>3.8</v>
      </c>
      <c r="J669" s="292" t="s">
        <v>80</v>
      </c>
      <c r="K669" s="312">
        <v>3.8</v>
      </c>
      <c r="L669" s="293" t="s">
        <v>1265</v>
      </c>
      <c r="M669" s="313">
        <v>500</v>
      </c>
      <c r="N669" s="313">
        <v>1998</v>
      </c>
      <c r="O669" s="189" t="s">
        <v>50</v>
      </c>
      <c r="P669" s="60">
        <v>2021.4</v>
      </c>
      <c r="Q669" s="60">
        <v>2022.12</v>
      </c>
      <c r="R669" s="292" t="s">
        <v>1266</v>
      </c>
      <c r="S669" s="60" t="s">
        <v>1418</v>
      </c>
    </row>
    <row r="670" s="86" customFormat="1" ht="33.75" spans="1:19">
      <c r="A670" s="60">
        <v>50</v>
      </c>
      <c r="B670" s="31" t="s">
        <v>1488</v>
      </c>
      <c r="C670" s="283" t="s">
        <v>1262</v>
      </c>
      <c r="D670" s="31" t="s">
        <v>1422</v>
      </c>
      <c r="E670" s="62" t="s">
        <v>1489</v>
      </c>
      <c r="F670" s="302" t="s">
        <v>458</v>
      </c>
      <c r="G670" s="302" t="s">
        <v>459</v>
      </c>
      <c r="H670" s="31" t="s">
        <v>201</v>
      </c>
      <c r="I670" s="312">
        <v>4.51</v>
      </c>
      <c r="J670" s="292" t="s">
        <v>80</v>
      </c>
      <c r="K670" s="312">
        <v>4.51</v>
      </c>
      <c r="L670" s="293" t="s">
        <v>1265</v>
      </c>
      <c r="M670" s="313">
        <v>121</v>
      </c>
      <c r="N670" s="313">
        <v>450</v>
      </c>
      <c r="O670" s="189" t="s">
        <v>50</v>
      </c>
      <c r="P670" s="60">
        <v>2021.4</v>
      </c>
      <c r="Q670" s="60">
        <v>2022.12</v>
      </c>
      <c r="R670" s="292" t="s">
        <v>1266</v>
      </c>
      <c r="S670" s="60" t="s">
        <v>1418</v>
      </c>
    </row>
    <row r="671" s="86" customFormat="1" ht="33.75" spans="1:19">
      <c r="A671" s="60">
        <v>51</v>
      </c>
      <c r="B671" s="31" t="s">
        <v>1490</v>
      </c>
      <c r="C671" s="283" t="s">
        <v>1262</v>
      </c>
      <c r="D671" s="31" t="s">
        <v>1422</v>
      </c>
      <c r="E671" s="62" t="s">
        <v>1491</v>
      </c>
      <c r="F671" s="302" t="s">
        <v>458</v>
      </c>
      <c r="G671" s="302" t="s">
        <v>1382</v>
      </c>
      <c r="H671" s="31" t="s">
        <v>201</v>
      </c>
      <c r="I671" s="312">
        <v>3.36</v>
      </c>
      <c r="J671" s="292" t="s">
        <v>80</v>
      </c>
      <c r="K671" s="312">
        <v>3.36</v>
      </c>
      <c r="L671" s="293" t="s">
        <v>1265</v>
      </c>
      <c r="M671" s="313">
        <v>28</v>
      </c>
      <c r="N671" s="313">
        <v>102</v>
      </c>
      <c r="O671" s="189" t="s">
        <v>50</v>
      </c>
      <c r="P671" s="60">
        <v>2021.4</v>
      </c>
      <c r="Q671" s="60">
        <v>2022.12</v>
      </c>
      <c r="R671" s="292" t="s">
        <v>1266</v>
      </c>
      <c r="S671" s="60" t="s">
        <v>1418</v>
      </c>
    </row>
    <row r="672" s="86" customFormat="1" ht="33.75" spans="1:19">
      <c r="A672" s="60">
        <v>52</v>
      </c>
      <c r="B672" s="31" t="s">
        <v>1492</v>
      </c>
      <c r="C672" s="283" t="s">
        <v>1262</v>
      </c>
      <c r="D672" s="31" t="s">
        <v>1422</v>
      </c>
      <c r="E672" s="62" t="s">
        <v>1429</v>
      </c>
      <c r="F672" s="302" t="s">
        <v>458</v>
      </c>
      <c r="G672" s="302" t="s">
        <v>1382</v>
      </c>
      <c r="H672" s="31" t="s">
        <v>201</v>
      </c>
      <c r="I672" s="312">
        <v>7.613</v>
      </c>
      <c r="J672" s="292" t="s">
        <v>80</v>
      </c>
      <c r="K672" s="312">
        <v>7.613</v>
      </c>
      <c r="L672" s="293" t="s">
        <v>1265</v>
      </c>
      <c r="M672" s="313">
        <v>68</v>
      </c>
      <c r="N672" s="313">
        <v>308</v>
      </c>
      <c r="O672" s="189" t="s">
        <v>50</v>
      </c>
      <c r="P672" s="60">
        <v>2021.4</v>
      </c>
      <c r="Q672" s="60">
        <v>2022.12</v>
      </c>
      <c r="R672" s="292" t="s">
        <v>1266</v>
      </c>
      <c r="S672" s="60" t="s">
        <v>1418</v>
      </c>
    </row>
    <row r="673" s="86" customFormat="1" ht="33.75" spans="1:19">
      <c r="A673" s="60">
        <v>53</v>
      </c>
      <c r="B673" s="31" t="s">
        <v>1493</v>
      </c>
      <c r="C673" s="283" t="s">
        <v>1262</v>
      </c>
      <c r="D673" s="31" t="s">
        <v>1422</v>
      </c>
      <c r="E673" s="62" t="s">
        <v>1425</v>
      </c>
      <c r="F673" s="302" t="s">
        <v>458</v>
      </c>
      <c r="G673" s="302" t="s">
        <v>1083</v>
      </c>
      <c r="H673" s="31" t="s">
        <v>201</v>
      </c>
      <c r="I673" s="312">
        <v>4.74</v>
      </c>
      <c r="J673" s="292" t="s">
        <v>80</v>
      </c>
      <c r="K673" s="312">
        <v>4.74</v>
      </c>
      <c r="L673" s="293" t="s">
        <v>1265</v>
      </c>
      <c r="M673" s="313">
        <v>142</v>
      </c>
      <c r="N673" s="313">
        <v>518</v>
      </c>
      <c r="O673" s="189" t="s">
        <v>50</v>
      </c>
      <c r="P673" s="60">
        <v>2021.4</v>
      </c>
      <c r="Q673" s="60">
        <v>2022.12</v>
      </c>
      <c r="R673" s="292" t="s">
        <v>1266</v>
      </c>
      <c r="S673" s="60" t="s">
        <v>1418</v>
      </c>
    </row>
    <row r="674" s="86" customFormat="1" ht="33.75" spans="1:19">
      <c r="A674" s="60">
        <v>54</v>
      </c>
      <c r="B674" s="31" t="s">
        <v>1494</v>
      </c>
      <c r="C674" s="283" t="s">
        <v>1262</v>
      </c>
      <c r="D674" s="31" t="s">
        <v>1422</v>
      </c>
      <c r="E674" s="62" t="s">
        <v>1425</v>
      </c>
      <c r="F674" s="302" t="s">
        <v>458</v>
      </c>
      <c r="G674" s="302" t="s">
        <v>1083</v>
      </c>
      <c r="H674" s="31" t="s">
        <v>201</v>
      </c>
      <c r="I674" s="312">
        <v>4.8</v>
      </c>
      <c r="J674" s="292" t="s">
        <v>80</v>
      </c>
      <c r="K674" s="312">
        <v>4.8</v>
      </c>
      <c r="L674" s="293" t="s">
        <v>1265</v>
      </c>
      <c r="M674" s="313">
        <v>98</v>
      </c>
      <c r="N674" s="313">
        <v>328</v>
      </c>
      <c r="O674" s="189" t="s">
        <v>50</v>
      </c>
      <c r="P674" s="60">
        <v>2021.4</v>
      </c>
      <c r="Q674" s="60">
        <v>2022.12</v>
      </c>
      <c r="R674" s="292" t="s">
        <v>1266</v>
      </c>
      <c r="S674" s="60" t="s">
        <v>1418</v>
      </c>
    </row>
    <row r="675" s="86" customFormat="1" ht="33.75" spans="1:19">
      <c r="A675" s="60">
        <v>55</v>
      </c>
      <c r="B675" s="31" t="s">
        <v>1495</v>
      </c>
      <c r="C675" s="283" t="s">
        <v>1262</v>
      </c>
      <c r="D675" s="31" t="s">
        <v>1422</v>
      </c>
      <c r="E675" s="62" t="s">
        <v>1425</v>
      </c>
      <c r="F675" s="302" t="s">
        <v>458</v>
      </c>
      <c r="G675" s="302" t="s">
        <v>1083</v>
      </c>
      <c r="H675" s="31" t="s">
        <v>201</v>
      </c>
      <c r="I675" s="312">
        <v>4</v>
      </c>
      <c r="J675" s="292" t="s">
        <v>80</v>
      </c>
      <c r="K675" s="312">
        <v>4</v>
      </c>
      <c r="L675" s="293" t="s">
        <v>1265</v>
      </c>
      <c r="M675" s="313">
        <v>35</v>
      </c>
      <c r="N675" s="313">
        <v>139</v>
      </c>
      <c r="O675" s="189" t="s">
        <v>50</v>
      </c>
      <c r="P675" s="60">
        <v>2021.4</v>
      </c>
      <c r="Q675" s="60">
        <v>2022.12</v>
      </c>
      <c r="R675" s="292" t="s">
        <v>1266</v>
      </c>
      <c r="S675" s="60" t="s">
        <v>1418</v>
      </c>
    </row>
    <row r="676" s="86" customFormat="1" ht="33.75" spans="1:19">
      <c r="A676" s="60">
        <v>56</v>
      </c>
      <c r="B676" s="31" t="s">
        <v>1496</v>
      </c>
      <c r="C676" s="283" t="s">
        <v>1262</v>
      </c>
      <c r="D676" s="31" t="s">
        <v>1422</v>
      </c>
      <c r="E676" s="62" t="s">
        <v>1425</v>
      </c>
      <c r="F676" s="302" t="s">
        <v>458</v>
      </c>
      <c r="G676" s="302" t="s">
        <v>1083</v>
      </c>
      <c r="H676" s="31" t="s">
        <v>201</v>
      </c>
      <c r="I676" s="312">
        <v>5.1</v>
      </c>
      <c r="J676" s="292" t="s">
        <v>80</v>
      </c>
      <c r="K676" s="312">
        <v>5.1</v>
      </c>
      <c r="L676" s="293" t="s">
        <v>1265</v>
      </c>
      <c r="M676" s="313">
        <v>41</v>
      </c>
      <c r="N676" s="313">
        <v>178</v>
      </c>
      <c r="O676" s="189" t="s">
        <v>50</v>
      </c>
      <c r="P676" s="60">
        <v>2021.4</v>
      </c>
      <c r="Q676" s="60">
        <v>2022.12</v>
      </c>
      <c r="R676" s="292" t="s">
        <v>1266</v>
      </c>
      <c r="S676" s="60" t="s">
        <v>1418</v>
      </c>
    </row>
    <row r="677" s="86" customFormat="1" ht="33.75" spans="1:19">
      <c r="A677" s="60">
        <v>57</v>
      </c>
      <c r="B677" s="31" t="s">
        <v>1497</v>
      </c>
      <c r="C677" s="283" t="s">
        <v>1262</v>
      </c>
      <c r="D677" s="31" t="s">
        <v>1422</v>
      </c>
      <c r="E677" s="62" t="s">
        <v>1425</v>
      </c>
      <c r="F677" s="302" t="s">
        <v>458</v>
      </c>
      <c r="G677" s="302" t="s">
        <v>1083</v>
      </c>
      <c r="H677" s="31" t="s">
        <v>201</v>
      </c>
      <c r="I677" s="312">
        <v>8.8</v>
      </c>
      <c r="J677" s="292" t="s">
        <v>80</v>
      </c>
      <c r="K677" s="312">
        <v>8.8</v>
      </c>
      <c r="L677" s="293" t="s">
        <v>1265</v>
      </c>
      <c r="M677" s="313">
        <v>56</v>
      </c>
      <c r="N677" s="313">
        <v>243</v>
      </c>
      <c r="O677" s="189" t="s">
        <v>50</v>
      </c>
      <c r="P677" s="60">
        <v>2021.4</v>
      </c>
      <c r="Q677" s="60">
        <v>2022.12</v>
      </c>
      <c r="R677" s="292" t="s">
        <v>1266</v>
      </c>
      <c r="S677" s="60" t="s">
        <v>1418</v>
      </c>
    </row>
    <row r="678" s="86" customFormat="1" ht="33.75" spans="1:19">
      <c r="A678" s="60">
        <v>58</v>
      </c>
      <c r="B678" s="31" t="s">
        <v>1498</v>
      </c>
      <c r="C678" s="283" t="s">
        <v>1262</v>
      </c>
      <c r="D678" s="31" t="s">
        <v>1422</v>
      </c>
      <c r="E678" s="62" t="s">
        <v>1429</v>
      </c>
      <c r="F678" s="302" t="s">
        <v>170</v>
      </c>
      <c r="G678" s="302" t="s">
        <v>633</v>
      </c>
      <c r="H678" s="31" t="s">
        <v>201</v>
      </c>
      <c r="I678" s="312">
        <v>2.38</v>
      </c>
      <c r="J678" s="292" t="s">
        <v>80</v>
      </c>
      <c r="K678" s="312">
        <v>2.38</v>
      </c>
      <c r="L678" s="293" t="s">
        <v>1265</v>
      </c>
      <c r="M678" s="313">
        <v>40</v>
      </c>
      <c r="N678" s="313">
        <v>160</v>
      </c>
      <c r="O678" s="189" t="s">
        <v>50</v>
      </c>
      <c r="P678" s="60">
        <v>2021.4</v>
      </c>
      <c r="Q678" s="60">
        <v>2022.12</v>
      </c>
      <c r="R678" s="292" t="s">
        <v>1266</v>
      </c>
      <c r="S678" s="60" t="s">
        <v>1418</v>
      </c>
    </row>
    <row r="679" s="86" customFormat="1" ht="33.75" spans="1:19">
      <c r="A679" s="60">
        <v>59</v>
      </c>
      <c r="B679" s="31" t="s">
        <v>1499</v>
      </c>
      <c r="C679" s="283" t="s">
        <v>1262</v>
      </c>
      <c r="D679" s="31" t="s">
        <v>1422</v>
      </c>
      <c r="E679" s="62" t="s">
        <v>1429</v>
      </c>
      <c r="F679" s="302" t="s">
        <v>170</v>
      </c>
      <c r="G679" s="302" t="s">
        <v>633</v>
      </c>
      <c r="H679" s="31" t="s">
        <v>201</v>
      </c>
      <c r="I679" s="312">
        <v>2.9</v>
      </c>
      <c r="J679" s="292" t="s">
        <v>80</v>
      </c>
      <c r="K679" s="312">
        <v>2.9</v>
      </c>
      <c r="L679" s="293" t="s">
        <v>1265</v>
      </c>
      <c r="M679" s="313">
        <v>35</v>
      </c>
      <c r="N679" s="313">
        <v>143</v>
      </c>
      <c r="O679" s="189" t="s">
        <v>50</v>
      </c>
      <c r="P679" s="60">
        <v>2021.4</v>
      </c>
      <c r="Q679" s="60">
        <v>2022.12</v>
      </c>
      <c r="R679" s="292" t="s">
        <v>1266</v>
      </c>
      <c r="S679" s="60" t="s">
        <v>1418</v>
      </c>
    </row>
    <row r="680" s="86" customFormat="1" ht="33.75" spans="1:19">
      <c r="A680" s="60">
        <v>60</v>
      </c>
      <c r="B680" s="31" t="s">
        <v>1500</v>
      </c>
      <c r="C680" s="283" t="s">
        <v>1262</v>
      </c>
      <c r="D680" s="31" t="s">
        <v>1422</v>
      </c>
      <c r="E680" s="62" t="s">
        <v>1429</v>
      </c>
      <c r="F680" s="302" t="s">
        <v>170</v>
      </c>
      <c r="G680" s="302" t="s">
        <v>633</v>
      </c>
      <c r="H680" s="31" t="s">
        <v>201</v>
      </c>
      <c r="I680" s="312">
        <v>2.74</v>
      </c>
      <c r="J680" s="292" t="s">
        <v>80</v>
      </c>
      <c r="K680" s="312">
        <v>2.74</v>
      </c>
      <c r="L680" s="293" t="s">
        <v>1265</v>
      </c>
      <c r="M680" s="313">
        <v>76</v>
      </c>
      <c r="N680" s="313">
        <v>306</v>
      </c>
      <c r="O680" s="189" t="s">
        <v>50</v>
      </c>
      <c r="P680" s="60">
        <v>2021.4</v>
      </c>
      <c r="Q680" s="60">
        <v>2022.12</v>
      </c>
      <c r="R680" s="292" t="s">
        <v>1266</v>
      </c>
      <c r="S680" s="60" t="s">
        <v>1418</v>
      </c>
    </row>
    <row r="681" s="86" customFormat="1" ht="33.75" spans="1:19">
      <c r="A681" s="60">
        <v>61</v>
      </c>
      <c r="B681" s="31" t="s">
        <v>1501</v>
      </c>
      <c r="C681" s="283" t="s">
        <v>1262</v>
      </c>
      <c r="D681" s="31" t="s">
        <v>1422</v>
      </c>
      <c r="E681" s="62" t="s">
        <v>1423</v>
      </c>
      <c r="F681" s="302" t="s">
        <v>170</v>
      </c>
      <c r="G681" s="302" t="s">
        <v>548</v>
      </c>
      <c r="H681" s="31" t="s">
        <v>201</v>
      </c>
      <c r="I681" s="312">
        <v>2.25</v>
      </c>
      <c r="J681" s="292" t="s">
        <v>80</v>
      </c>
      <c r="K681" s="312">
        <v>2.25</v>
      </c>
      <c r="L681" s="293" t="s">
        <v>1265</v>
      </c>
      <c r="M681" s="313">
        <v>52</v>
      </c>
      <c r="N681" s="313">
        <v>210</v>
      </c>
      <c r="O681" s="189" t="s">
        <v>50</v>
      </c>
      <c r="P681" s="60">
        <v>2021.4</v>
      </c>
      <c r="Q681" s="60">
        <v>2022.12</v>
      </c>
      <c r="R681" s="292" t="s">
        <v>1266</v>
      </c>
      <c r="S681" s="60" t="s">
        <v>1418</v>
      </c>
    </row>
    <row r="682" s="86" customFormat="1" ht="33.75" spans="1:19">
      <c r="A682" s="60">
        <v>62</v>
      </c>
      <c r="B682" s="31" t="s">
        <v>1502</v>
      </c>
      <c r="C682" s="283" t="s">
        <v>1262</v>
      </c>
      <c r="D682" s="31" t="s">
        <v>1422</v>
      </c>
      <c r="E682" s="62" t="s">
        <v>1429</v>
      </c>
      <c r="F682" s="302" t="s">
        <v>170</v>
      </c>
      <c r="G682" s="302" t="s">
        <v>548</v>
      </c>
      <c r="H682" s="31" t="s">
        <v>201</v>
      </c>
      <c r="I682" s="312">
        <v>2.47</v>
      </c>
      <c r="J682" s="292" t="s">
        <v>80</v>
      </c>
      <c r="K682" s="312">
        <v>2.47</v>
      </c>
      <c r="L682" s="293" t="s">
        <v>1265</v>
      </c>
      <c r="M682" s="313">
        <v>40</v>
      </c>
      <c r="N682" s="313">
        <v>160</v>
      </c>
      <c r="O682" s="189" t="s">
        <v>50</v>
      </c>
      <c r="P682" s="60">
        <v>2021.4</v>
      </c>
      <c r="Q682" s="60">
        <v>2022.12</v>
      </c>
      <c r="R682" s="292" t="s">
        <v>1266</v>
      </c>
      <c r="S682" s="60" t="s">
        <v>1418</v>
      </c>
    </row>
    <row r="683" s="86" customFormat="1" ht="33.75" spans="1:19">
      <c r="A683" s="60">
        <v>63</v>
      </c>
      <c r="B683" s="31" t="s">
        <v>1503</v>
      </c>
      <c r="C683" s="283" t="s">
        <v>1262</v>
      </c>
      <c r="D683" s="31" t="s">
        <v>1422</v>
      </c>
      <c r="E683" s="62" t="s">
        <v>1425</v>
      </c>
      <c r="F683" s="302" t="s">
        <v>170</v>
      </c>
      <c r="G683" s="302" t="s">
        <v>548</v>
      </c>
      <c r="H683" s="31" t="s">
        <v>201</v>
      </c>
      <c r="I683" s="312">
        <v>2</v>
      </c>
      <c r="J683" s="292" t="s">
        <v>80</v>
      </c>
      <c r="K683" s="312">
        <v>2</v>
      </c>
      <c r="L683" s="293" t="s">
        <v>1265</v>
      </c>
      <c r="M683" s="313">
        <v>27</v>
      </c>
      <c r="N683" s="313">
        <v>108</v>
      </c>
      <c r="O683" s="189" t="s">
        <v>50</v>
      </c>
      <c r="P683" s="60">
        <v>2021.4</v>
      </c>
      <c r="Q683" s="60">
        <v>2022.12</v>
      </c>
      <c r="R683" s="292" t="s">
        <v>1266</v>
      </c>
      <c r="S683" s="60" t="s">
        <v>1418</v>
      </c>
    </row>
    <row r="684" s="86" customFormat="1" ht="33.75" spans="1:19">
      <c r="A684" s="60">
        <v>64</v>
      </c>
      <c r="B684" s="31" t="s">
        <v>1504</v>
      </c>
      <c r="C684" s="283" t="s">
        <v>1262</v>
      </c>
      <c r="D684" s="31" t="s">
        <v>1422</v>
      </c>
      <c r="E684" s="62" t="s">
        <v>1429</v>
      </c>
      <c r="F684" s="302" t="s">
        <v>170</v>
      </c>
      <c r="G684" s="302" t="s">
        <v>548</v>
      </c>
      <c r="H684" s="31" t="s">
        <v>201</v>
      </c>
      <c r="I684" s="312">
        <v>2</v>
      </c>
      <c r="J684" s="292" t="s">
        <v>80</v>
      </c>
      <c r="K684" s="312">
        <v>2</v>
      </c>
      <c r="L684" s="293" t="s">
        <v>1265</v>
      </c>
      <c r="M684" s="313">
        <v>33</v>
      </c>
      <c r="N684" s="313">
        <v>132</v>
      </c>
      <c r="O684" s="189" t="s">
        <v>50</v>
      </c>
      <c r="P684" s="60">
        <v>2021.4</v>
      </c>
      <c r="Q684" s="60">
        <v>2022.12</v>
      </c>
      <c r="R684" s="292" t="s">
        <v>1266</v>
      </c>
      <c r="S684" s="60" t="s">
        <v>1418</v>
      </c>
    </row>
    <row r="685" s="86" customFormat="1" ht="33.75" spans="1:19">
      <c r="A685" s="60">
        <v>65</v>
      </c>
      <c r="B685" s="31" t="s">
        <v>1505</v>
      </c>
      <c r="C685" s="283" t="s">
        <v>1262</v>
      </c>
      <c r="D685" s="31" t="s">
        <v>1422</v>
      </c>
      <c r="E685" s="62" t="s">
        <v>1459</v>
      </c>
      <c r="F685" s="302" t="s">
        <v>170</v>
      </c>
      <c r="G685" s="302" t="s">
        <v>548</v>
      </c>
      <c r="H685" s="31" t="s">
        <v>201</v>
      </c>
      <c r="I685" s="312">
        <v>2.08</v>
      </c>
      <c r="J685" s="292" t="s">
        <v>80</v>
      </c>
      <c r="K685" s="312">
        <v>2.08</v>
      </c>
      <c r="L685" s="293" t="s">
        <v>1265</v>
      </c>
      <c r="M685" s="313">
        <v>50</v>
      </c>
      <c r="N685" s="313">
        <v>200</v>
      </c>
      <c r="O685" s="189" t="s">
        <v>50</v>
      </c>
      <c r="P685" s="60">
        <v>2021.4</v>
      </c>
      <c r="Q685" s="60">
        <v>2022.12</v>
      </c>
      <c r="R685" s="292" t="s">
        <v>1266</v>
      </c>
      <c r="S685" s="60" t="s">
        <v>1418</v>
      </c>
    </row>
    <row r="686" s="86" customFormat="1" ht="33.75" spans="1:19">
      <c r="A686" s="60">
        <v>66</v>
      </c>
      <c r="B686" s="31" t="s">
        <v>1506</v>
      </c>
      <c r="C686" s="283" t="s">
        <v>1262</v>
      </c>
      <c r="D686" s="31" t="s">
        <v>1422</v>
      </c>
      <c r="E686" s="62" t="s">
        <v>1429</v>
      </c>
      <c r="F686" s="302" t="s">
        <v>170</v>
      </c>
      <c r="G686" s="302" t="s">
        <v>548</v>
      </c>
      <c r="H686" s="31" t="s">
        <v>201</v>
      </c>
      <c r="I686" s="312">
        <v>4.5</v>
      </c>
      <c r="J686" s="292" t="s">
        <v>80</v>
      </c>
      <c r="K686" s="312">
        <v>4.5</v>
      </c>
      <c r="L686" s="293" t="s">
        <v>1265</v>
      </c>
      <c r="M686" s="313">
        <v>50</v>
      </c>
      <c r="N686" s="313">
        <v>200</v>
      </c>
      <c r="O686" s="189" t="s">
        <v>50</v>
      </c>
      <c r="P686" s="60">
        <v>2021.4</v>
      </c>
      <c r="Q686" s="60">
        <v>2022.12</v>
      </c>
      <c r="R686" s="292" t="s">
        <v>1266</v>
      </c>
      <c r="S686" s="60" t="s">
        <v>1418</v>
      </c>
    </row>
    <row r="687" s="86" customFormat="1" ht="33.75" spans="1:19">
      <c r="A687" s="60">
        <v>67</v>
      </c>
      <c r="B687" s="31" t="s">
        <v>1507</v>
      </c>
      <c r="C687" s="283" t="s">
        <v>1262</v>
      </c>
      <c r="D687" s="31" t="s">
        <v>1422</v>
      </c>
      <c r="E687" s="62" t="s">
        <v>1425</v>
      </c>
      <c r="F687" s="302" t="s">
        <v>170</v>
      </c>
      <c r="G687" s="302" t="s">
        <v>548</v>
      </c>
      <c r="H687" s="31" t="s">
        <v>201</v>
      </c>
      <c r="I687" s="312">
        <v>2.7</v>
      </c>
      <c r="J687" s="292" t="s">
        <v>80</v>
      </c>
      <c r="K687" s="312">
        <v>2.7</v>
      </c>
      <c r="L687" s="293" t="s">
        <v>1265</v>
      </c>
      <c r="M687" s="313">
        <v>28</v>
      </c>
      <c r="N687" s="313">
        <v>110</v>
      </c>
      <c r="O687" s="189" t="s">
        <v>50</v>
      </c>
      <c r="P687" s="60">
        <v>2021.4</v>
      </c>
      <c r="Q687" s="60">
        <v>2022.12</v>
      </c>
      <c r="R687" s="292" t="s">
        <v>1266</v>
      </c>
      <c r="S687" s="60" t="s">
        <v>1418</v>
      </c>
    </row>
    <row r="688" s="86" customFormat="1" ht="33.75" spans="1:19">
      <c r="A688" s="60">
        <v>68</v>
      </c>
      <c r="B688" s="31" t="s">
        <v>1508</v>
      </c>
      <c r="C688" s="283" t="s">
        <v>1262</v>
      </c>
      <c r="D688" s="31" t="s">
        <v>1422</v>
      </c>
      <c r="E688" s="62" t="s">
        <v>1459</v>
      </c>
      <c r="F688" s="302" t="s">
        <v>170</v>
      </c>
      <c r="G688" s="302" t="s">
        <v>548</v>
      </c>
      <c r="H688" s="31" t="s">
        <v>201</v>
      </c>
      <c r="I688" s="312">
        <v>2.8</v>
      </c>
      <c r="J688" s="292" t="s">
        <v>80</v>
      </c>
      <c r="K688" s="312">
        <v>2.8</v>
      </c>
      <c r="L688" s="293" t="s">
        <v>1265</v>
      </c>
      <c r="M688" s="313">
        <v>30</v>
      </c>
      <c r="N688" s="313">
        <v>120</v>
      </c>
      <c r="O688" s="189" t="s">
        <v>50</v>
      </c>
      <c r="P688" s="60">
        <v>2021.4</v>
      </c>
      <c r="Q688" s="60">
        <v>2022.12</v>
      </c>
      <c r="R688" s="292" t="s">
        <v>1266</v>
      </c>
      <c r="S688" s="60" t="s">
        <v>1418</v>
      </c>
    </row>
    <row r="689" s="86" customFormat="1" ht="33.75" spans="1:19">
      <c r="A689" s="60">
        <v>69</v>
      </c>
      <c r="B689" s="31" t="s">
        <v>1509</v>
      </c>
      <c r="C689" s="283" t="s">
        <v>1262</v>
      </c>
      <c r="D689" s="31" t="s">
        <v>1422</v>
      </c>
      <c r="E689" s="62" t="s">
        <v>1429</v>
      </c>
      <c r="F689" s="302" t="s">
        <v>170</v>
      </c>
      <c r="G689" s="302" t="s">
        <v>380</v>
      </c>
      <c r="H689" s="31" t="s">
        <v>201</v>
      </c>
      <c r="I689" s="312">
        <v>7.24</v>
      </c>
      <c r="J689" s="292" t="s">
        <v>80</v>
      </c>
      <c r="K689" s="312">
        <v>7.24</v>
      </c>
      <c r="L689" s="293" t="s">
        <v>1265</v>
      </c>
      <c r="M689" s="313">
        <v>260</v>
      </c>
      <c r="N689" s="313">
        <v>1031</v>
      </c>
      <c r="O689" s="189" t="s">
        <v>50</v>
      </c>
      <c r="P689" s="60">
        <v>2021.4</v>
      </c>
      <c r="Q689" s="60">
        <v>2022.12</v>
      </c>
      <c r="R689" s="292" t="s">
        <v>1266</v>
      </c>
      <c r="S689" s="60" t="s">
        <v>1418</v>
      </c>
    </row>
    <row r="690" s="86" customFormat="1" ht="33.75" spans="1:19">
      <c r="A690" s="60">
        <v>70</v>
      </c>
      <c r="B690" s="31" t="s">
        <v>1510</v>
      </c>
      <c r="C690" s="283" t="s">
        <v>1262</v>
      </c>
      <c r="D690" s="31" t="s">
        <v>1422</v>
      </c>
      <c r="E690" s="62" t="s">
        <v>1511</v>
      </c>
      <c r="F690" s="302" t="s">
        <v>170</v>
      </c>
      <c r="G690" s="302" t="s">
        <v>175</v>
      </c>
      <c r="H690" s="31" t="s">
        <v>201</v>
      </c>
      <c r="I690" s="312">
        <v>3.12</v>
      </c>
      <c r="J690" s="292" t="s">
        <v>80</v>
      </c>
      <c r="K690" s="312">
        <v>3.12</v>
      </c>
      <c r="L690" s="293" t="s">
        <v>1265</v>
      </c>
      <c r="M690" s="313">
        <v>112</v>
      </c>
      <c r="N690" s="313">
        <v>392</v>
      </c>
      <c r="O690" s="189" t="s">
        <v>50</v>
      </c>
      <c r="P690" s="60">
        <v>2021.4</v>
      </c>
      <c r="Q690" s="60">
        <v>2022.12</v>
      </c>
      <c r="R690" s="292" t="s">
        <v>1266</v>
      </c>
      <c r="S690" s="60" t="s">
        <v>1418</v>
      </c>
    </row>
    <row r="691" s="86" customFormat="1" ht="33.75" spans="1:19">
      <c r="A691" s="60">
        <v>71</v>
      </c>
      <c r="B691" s="31" t="s">
        <v>1512</v>
      </c>
      <c r="C691" s="283" t="s">
        <v>1262</v>
      </c>
      <c r="D691" s="31" t="s">
        <v>1422</v>
      </c>
      <c r="E691" s="62" t="s">
        <v>1513</v>
      </c>
      <c r="F691" s="302" t="s">
        <v>170</v>
      </c>
      <c r="G691" s="302" t="s">
        <v>171</v>
      </c>
      <c r="H691" s="31" t="s">
        <v>201</v>
      </c>
      <c r="I691" s="312">
        <v>2.5</v>
      </c>
      <c r="J691" s="292" t="s">
        <v>80</v>
      </c>
      <c r="K691" s="312">
        <v>2.5</v>
      </c>
      <c r="L691" s="293" t="s">
        <v>1265</v>
      </c>
      <c r="M691" s="313">
        <v>200</v>
      </c>
      <c r="N691" s="313">
        <v>800</v>
      </c>
      <c r="O691" s="189" t="s">
        <v>50</v>
      </c>
      <c r="P691" s="60">
        <v>2021.4</v>
      </c>
      <c r="Q691" s="60">
        <v>2022.12</v>
      </c>
      <c r="R691" s="292" t="s">
        <v>1266</v>
      </c>
      <c r="S691" s="60" t="s">
        <v>1418</v>
      </c>
    </row>
    <row r="692" s="86" customFormat="1" ht="33.75" spans="1:19">
      <c r="A692" s="60">
        <v>72</v>
      </c>
      <c r="B692" s="31" t="s">
        <v>1514</v>
      </c>
      <c r="C692" s="283" t="s">
        <v>1262</v>
      </c>
      <c r="D692" s="31" t="s">
        <v>1422</v>
      </c>
      <c r="E692" s="62" t="s">
        <v>1515</v>
      </c>
      <c r="F692" s="302" t="s">
        <v>412</v>
      </c>
      <c r="G692" s="302" t="s">
        <v>1516</v>
      </c>
      <c r="H692" s="31" t="s">
        <v>201</v>
      </c>
      <c r="I692" s="312">
        <v>1.95</v>
      </c>
      <c r="J692" s="292" t="s">
        <v>80</v>
      </c>
      <c r="K692" s="312">
        <v>1.95</v>
      </c>
      <c r="L692" s="293" t="s">
        <v>1265</v>
      </c>
      <c r="M692" s="313">
        <v>857</v>
      </c>
      <c r="N692" s="313">
        <v>3200</v>
      </c>
      <c r="O692" s="189" t="s">
        <v>50</v>
      </c>
      <c r="P692" s="60">
        <v>2021.4</v>
      </c>
      <c r="Q692" s="60">
        <v>2022.12</v>
      </c>
      <c r="R692" s="292" t="s">
        <v>1266</v>
      </c>
      <c r="S692" s="60" t="s">
        <v>1418</v>
      </c>
    </row>
    <row r="693" s="86" customFormat="1" ht="33.75" spans="1:19">
      <c r="A693" s="60">
        <v>73</v>
      </c>
      <c r="B693" s="31" t="s">
        <v>1517</v>
      </c>
      <c r="C693" s="283" t="s">
        <v>1262</v>
      </c>
      <c r="D693" s="31" t="s">
        <v>1422</v>
      </c>
      <c r="E693" s="62" t="s">
        <v>1518</v>
      </c>
      <c r="F693" s="302" t="s">
        <v>412</v>
      </c>
      <c r="G693" s="302" t="s">
        <v>602</v>
      </c>
      <c r="H693" s="31" t="s">
        <v>201</v>
      </c>
      <c r="I693" s="324">
        <v>3.36</v>
      </c>
      <c r="J693" s="292" t="s">
        <v>80</v>
      </c>
      <c r="K693" s="324">
        <v>3.36</v>
      </c>
      <c r="L693" s="293" t="s">
        <v>1265</v>
      </c>
      <c r="M693" s="313">
        <v>46</v>
      </c>
      <c r="N693" s="313">
        <v>153</v>
      </c>
      <c r="O693" s="189" t="s">
        <v>50</v>
      </c>
      <c r="P693" s="60">
        <v>2021.4</v>
      </c>
      <c r="Q693" s="60">
        <v>2022.12</v>
      </c>
      <c r="R693" s="292" t="s">
        <v>1266</v>
      </c>
      <c r="S693" s="60" t="s">
        <v>1418</v>
      </c>
    </row>
    <row r="694" s="86" customFormat="1" ht="33.75" spans="1:19">
      <c r="A694" s="60">
        <v>74</v>
      </c>
      <c r="B694" s="31" t="s">
        <v>1519</v>
      </c>
      <c r="C694" s="283" t="s">
        <v>1262</v>
      </c>
      <c r="D694" s="31" t="s">
        <v>1422</v>
      </c>
      <c r="E694" s="62" t="s">
        <v>1425</v>
      </c>
      <c r="F694" s="302" t="s">
        <v>412</v>
      </c>
      <c r="G694" s="302" t="s">
        <v>602</v>
      </c>
      <c r="H694" s="31" t="s">
        <v>201</v>
      </c>
      <c r="I694" s="312">
        <v>4.98</v>
      </c>
      <c r="J694" s="292" t="s">
        <v>80</v>
      </c>
      <c r="K694" s="312">
        <v>4.98</v>
      </c>
      <c r="L694" s="293" t="s">
        <v>1265</v>
      </c>
      <c r="M694" s="313">
        <v>56</v>
      </c>
      <c r="N694" s="313">
        <v>145</v>
      </c>
      <c r="O694" s="189" t="s">
        <v>50</v>
      </c>
      <c r="P694" s="60">
        <v>2021.4</v>
      </c>
      <c r="Q694" s="60">
        <v>2022.12</v>
      </c>
      <c r="R694" s="292" t="s">
        <v>1266</v>
      </c>
      <c r="S694" s="60" t="s">
        <v>1418</v>
      </c>
    </row>
    <row r="695" s="86" customFormat="1" ht="33.75" spans="1:19">
      <c r="A695" s="60">
        <v>75</v>
      </c>
      <c r="B695" s="31" t="s">
        <v>1520</v>
      </c>
      <c r="C695" s="283" t="s">
        <v>1262</v>
      </c>
      <c r="D695" s="31" t="s">
        <v>1422</v>
      </c>
      <c r="E695" s="62" t="s">
        <v>1459</v>
      </c>
      <c r="F695" s="302" t="s">
        <v>199</v>
      </c>
      <c r="G695" s="302" t="s">
        <v>1521</v>
      </c>
      <c r="H695" s="31" t="s">
        <v>201</v>
      </c>
      <c r="I695" s="312">
        <v>7.103</v>
      </c>
      <c r="J695" s="292" t="s">
        <v>80</v>
      </c>
      <c r="K695" s="312">
        <v>7.103</v>
      </c>
      <c r="L695" s="293" t="s">
        <v>1265</v>
      </c>
      <c r="M695" s="313">
        <v>43</v>
      </c>
      <c r="N695" s="313">
        <v>200</v>
      </c>
      <c r="O695" s="189" t="s">
        <v>50</v>
      </c>
      <c r="P695" s="60">
        <v>2021.4</v>
      </c>
      <c r="Q695" s="60">
        <v>2022.12</v>
      </c>
      <c r="R695" s="292" t="s">
        <v>1266</v>
      </c>
      <c r="S695" s="60" t="s">
        <v>1418</v>
      </c>
    </row>
    <row r="696" s="86" customFormat="1" ht="33.75" spans="1:19">
      <c r="A696" s="60">
        <v>76</v>
      </c>
      <c r="B696" s="31" t="s">
        <v>1522</v>
      </c>
      <c r="C696" s="283" t="s">
        <v>1262</v>
      </c>
      <c r="D696" s="31" t="s">
        <v>1422</v>
      </c>
      <c r="E696" s="62" t="s">
        <v>1523</v>
      </c>
      <c r="F696" s="302" t="s">
        <v>199</v>
      </c>
      <c r="G696" s="302" t="s">
        <v>1524</v>
      </c>
      <c r="H696" s="31" t="s">
        <v>201</v>
      </c>
      <c r="I696" s="312">
        <v>17.3</v>
      </c>
      <c r="J696" s="292" t="s">
        <v>80</v>
      </c>
      <c r="K696" s="312">
        <v>17.3</v>
      </c>
      <c r="L696" s="293" t="s">
        <v>1265</v>
      </c>
      <c r="M696" s="313">
        <v>358</v>
      </c>
      <c r="N696" s="313">
        <v>3000</v>
      </c>
      <c r="O696" s="189" t="s">
        <v>50</v>
      </c>
      <c r="P696" s="60">
        <v>2021.4</v>
      </c>
      <c r="Q696" s="60">
        <v>2022.12</v>
      </c>
      <c r="R696" s="292" t="s">
        <v>1266</v>
      </c>
      <c r="S696" s="60" t="s">
        <v>1418</v>
      </c>
    </row>
    <row r="697" s="86" customFormat="1" ht="33.75" spans="1:19">
      <c r="A697" s="60">
        <v>77</v>
      </c>
      <c r="B697" s="31" t="s">
        <v>1525</v>
      </c>
      <c r="C697" s="283" t="s">
        <v>1262</v>
      </c>
      <c r="D697" s="31" t="s">
        <v>1422</v>
      </c>
      <c r="E697" s="62" t="s">
        <v>1526</v>
      </c>
      <c r="F697" s="302" t="s">
        <v>199</v>
      </c>
      <c r="G697" s="302" t="s">
        <v>1524</v>
      </c>
      <c r="H697" s="31" t="s">
        <v>201</v>
      </c>
      <c r="I697" s="312">
        <v>4</v>
      </c>
      <c r="J697" s="292" t="s">
        <v>80</v>
      </c>
      <c r="K697" s="312">
        <v>4</v>
      </c>
      <c r="L697" s="293" t="s">
        <v>1265</v>
      </c>
      <c r="M697" s="313">
        <v>135</v>
      </c>
      <c r="N697" s="313">
        <v>492</v>
      </c>
      <c r="O697" s="189" t="s">
        <v>50</v>
      </c>
      <c r="P697" s="60">
        <v>2021.4</v>
      </c>
      <c r="Q697" s="60">
        <v>2022.12</v>
      </c>
      <c r="R697" s="292" t="s">
        <v>1266</v>
      </c>
      <c r="S697" s="60" t="s">
        <v>1418</v>
      </c>
    </row>
    <row r="698" s="86" customFormat="1" ht="33.75" spans="1:19">
      <c r="A698" s="60">
        <v>78</v>
      </c>
      <c r="B698" s="31" t="s">
        <v>1527</v>
      </c>
      <c r="C698" s="283" t="s">
        <v>1262</v>
      </c>
      <c r="D698" s="31" t="s">
        <v>1422</v>
      </c>
      <c r="E698" s="62" t="s">
        <v>1513</v>
      </c>
      <c r="F698" s="302" t="s">
        <v>199</v>
      </c>
      <c r="G698" s="302" t="s">
        <v>119</v>
      </c>
      <c r="H698" s="31" t="s">
        <v>201</v>
      </c>
      <c r="I698" s="312">
        <v>14.743</v>
      </c>
      <c r="J698" s="292" t="s">
        <v>80</v>
      </c>
      <c r="K698" s="312">
        <v>14.743</v>
      </c>
      <c r="L698" s="293" t="s">
        <v>1265</v>
      </c>
      <c r="M698" s="313">
        <v>58</v>
      </c>
      <c r="N698" s="313">
        <v>160</v>
      </c>
      <c r="O698" s="189" t="s">
        <v>50</v>
      </c>
      <c r="P698" s="60">
        <v>2021.4</v>
      </c>
      <c r="Q698" s="60">
        <v>2022.12</v>
      </c>
      <c r="R698" s="292" t="s">
        <v>1266</v>
      </c>
      <c r="S698" s="60" t="s">
        <v>1418</v>
      </c>
    </row>
    <row r="699" s="86" customFormat="1" ht="33.75" spans="1:19">
      <c r="A699" s="60">
        <v>79</v>
      </c>
      <c r="B699" s="31" t="s">
        <v>1528</v>
      </c>
      <c r="C699" s="283" t="s">
        <v>1262</v>
      </c>
      <c r="D699" s="31" t="s">
        <v>1422</v>
      </c>
      <c r="E699" s="62" t="s">
        <v>1425</v>
      </c>
      <c r="F699" s="302" t="s">
        <v>199</v>
      </c>
      <c r="G699" s="322" t="s">
        <v>1529</v>
      </c>
      <c r="H699" s="31" t="s">
        <v>201</v>
      </c>
      <c r="I699" s="312">
        <v>9.81</v>
      </c>
      <c r="J699" s="292" t="s">
        <v>80</v>
      </c>
      <c r="K699" s="312">
        <v>9.81</v>
      </c>
      <c r="L699" s="293" t="s">
        <v>1265</v>
      </c>
      <c r="M699" s="313">
        <v>360</v>
      </c>
      <c r="N699" s="313">
        <v>1080</v>
      </c>
      <c r="O699" s="189" t="s">
        <v>50</v>
      </c>
      <c r="P699" s="60">
        <v>2021.4</v>
      </c>
      <c r="Q699" s="60">
        <v>2022.12</v>
      </c>
      <c r="R699" s="292" t="s">
        <v>1266</v>
      </c>
      <c r="S699" s="60" t="s">
        <v>1418</v>
      </c>
    </row>
    <row r="700" s="86" customFormat="1" ht="33.75" spans="1:19">
      <c r="A700" s="60">
        <v>80</v>
      </c>
      <c r="B700" s="31" t="s">
        <v>1530</v>
      </c>
      <c r="C700" s="283" t="s">
        <v>1262</v>
      </c>
      <c r="D700" s="31" t="s">
        <v>1422</v>
      </c>
      <c r="E700" s="62" t="s">
        <v>1429</v>
      </c>
      <c r="F700" s="302" t="s">
        <v>199</v>
      </c>
      <c r="G700" s="302" t="s">
        <v>1277</v>
      </c>
      <c r="H700" s="31" t="s">
        <v>201</v>
      </c>
      <c r="I700" s="312">
        <v>5.055</v>
      </c>
      <c r="J700" s="292" t="s">
        <v>80</v>
      </c>
      <c r="K700" s="312">
        <v>5.055</v>
      </c>
      <c r="L700" s="293" t="s">
        <v>1265</v>
      </c>
      <c r="M700" s="313">
        <v>25</v>
      </c>
      <c r="N700" s="313">
        <v>110</v>
      </c>
      <c r="O700" s="189" t="s">
        <v>50</v>
      </c>
      <c r="P700" s="60">
        <v>2021.4</v>
      </c>
      <c r="Q700" s="60">
        <v>2022.12</v>
      </c>
      <c r="R700" s="292" t="s">
        <v>1266</v>
      </c>
      <c r="S700" s="60" t="s">
        <v>1418</v>
      </c>
    </row>
    <row r="701" s="86" customFormat="1" ht="33.75" spans="1:19">
      <c r="A701" s="60">
        <v>81</v>
      </c>
      <c r="B701" s="31" t="s">
        <v>1531</v>
      </c>
      <c r="C701" s="283" t="s">
        <v>1262</v>
      </c>
      <c r="D701" s="31" t="s">
        <v>1422</v>
      </c>
      <c r="E701" s="62" t="s">
        <v>1425</v>
      </c>
      <c r="F701" s="302" t="s">
        <v>199</v>
      </c>
      <c r="G701" s="302" t="s">
        <v>1277</v>
      </c>
      <c r="H701" s="31" t="s">
        <v>201</v>
      </c>
      <c r="I701" s="312">
        <v>7.91</v>
      </c>
      <c r="J701" s="292" t="s">
        <v>80</v>
      </c>
      <c r="K701" s="312">
        <v>7.91</v>
      </c>
      <c r="L701" s="293" t="s">
        <v>1265</v>
      </c>
      <c r="M701" s="313">
        <v>103</v>
      </c>
      <c r="N701" s="313">
        <v>380</v>
      </c>
      <c r="O701" s="189" t="s">
        <v>50</v>
      </c>
      <c r="P701" s="60">
        <v>2021.4</v>
      </c>
      <c r="Q701" s="60">
        <v>2022.12</v>
      </c>
      <c r="R701" s="292" t="s">
        <v>1266</v>
      </c>
      <c r="S701" s="60" t="s">
        <v>1418</v>
      </c>
    </row>
    <row r="702" s="86" customFormat="1" ht="33.75" spans="1:19">
      <c r="A702" s="60">
        <v>82</v>
      </c>
      <c r="B702" s="31" t="s">
        <v>1532</v>
      </c>
      <c r="C702" s="283" t="s">
        <v>1262</v>
      </c>
      <c r="D702" s="31" t="s">
        <v>1422</v>
      </c>
      <c r="E702" s="62" t="s">
        <v>1433</v>
      </c>
      <c r="F702" s="302" t="s">
        <v>199</v>
      </c>
      <c r="G702" s="302" t="s">
        <v>126</v>
      </c>
      <c r="H702" s="31" t="s">
        <v>201</v>
      </c>
      <c r="I702" s="312">
        <v>11.773</v>
      </c>
      <c r="J702" s="292" t="s">
        <v>80</v>
      </c>
      <c r="K702" s="312">
        <v>11.773</v>
      </c>
      <c r="L702" s="293" t="s">
        <v>1265</v>
      </c>
      <c r="M702" s="313">
        <v>63</v>
      </c>
      <c r="N702" s="313">
        <v>240</v>
      </c>
      <c r="O702" s="189" t="s">
        <v>50</v>
      </c>
      <c r="P702" s="60">
        <v>2021.4</v>
      </c>
      <c r="Q702" s="60">
        <v>2022.12</v>
      </c>
      <c r="R702" s="292" t="s">
        <v>1266</v>
      </c>
      <c r="S702" s="60" t="s">
        <v>1418</v>
      </c>
    </row>
    <row r="703" s="86" customFormat="1" ht="33.75" spans="1:19">
      <c r="A703" s="60">
        <v>83</v>
      </c>
      <c r="B703" s="31" t="s">
        <v>1533</v>
      </c>
      <c r="C703" s="283" t="s">
        <v>1262</v>
      </c>
      <c r="D703" s="31" t="s">
        <v>1422</v>
      </c>
      <c r="E703" s="62" t="s">
        <v>1523</v>
      </c>
      <c r="F703" s="302" t="s">
        <v>199</v>
      </c>
      <c r="G703" s="302" t="s">
        <v>1534</v>
      </c>
      <c r="H703" s="31" t="s">
        <v>201</v>
      </c>
      <c r="I703" s="312">
        <v>11.443</v>
      </c>
      <c r="J703" s="292" t="s">
        <v>80</v>
      </c>
      <c r="K703" s="312">
        <v>11.443</v>
      </c>
      <c r="L703" s="293" t="s">
        <v>1265</v>
      </c>
      <c r="M703" s="313">
        <v>48</v>
      </c>
      <c r="N703" s="313">
        <v>210</v>
      </c>
      <c r="O703" s="189" t="s">
        <v>50</v>
      </c>
      <c r="P703" s="60">
        <v>2021.4</v>
      </c>
      <c r="Q703" s="60">
        <v>2022.12</v>
      </c>
      <c r="R703" s="292" t="s">
        <v>1266</v>
      </c>
      <c r="S703" s="60" t="s">
        <v>1418</v>
      </c>
    </row>
    <row r="704" s="86" customFormat="1" ht="33.75" spans="1:19">
      <c r="A704" s="60">
        <v>84</v>
      </c>
      <c r="B704" s="31" t="s">
        <v>1535</v>
      </c>
      <c r="C704" s="283" t="s">
        <v>1262</v>
      </c>
      <c r="D704" s="31" t="s">
        <v>1422</v>
      </c>
      <c r="E704" s="62" t="s">
        <v>1425</v>
      </c>
      <c r="F704" s="302" t="s">
        <v>150</v>
      </c>
      <c r="G704" s="302" t="s">
        <v>114</v>
      </c>
      <c r="H704" s="31" t="s">
        <v>201</v>
      </c>
      <c r="I704" s="312">
        <v>7.39</v>
      </c>
      <c r="J704" s="292" t="s">
        <v>80</v>
      </c>
      <c r="K704" s="312">
        <v>7.39</v>
      </c>
      <c r="L704" s="293" t="s">
        <v>1265</v>
      </c>
      <c r="M704" s="313">
        <v>120</v>
      </c>
      <c r="N704" s="313">
        <v>480</v>
      </c>
      <c r="O704" s="189" t="s">
        <v>50</v>
      </c>
      <c r="P704" s="60">
        <v>2021.4</v>
      </c>
      <c r="Q704" s="60">
        <v>2022.12</v>
      </c>
      <c r="R704" s="292" t="s">
        <v>1266</v>
      </c>
      <c r="S704" s="60" t="s">
        <v>1418</v>
      </c>
    </row>
    <row r="705" s="86" customFormat="1" ht="33.75" spans="1:19">
      <c r="A705" s="60">
        <v>85</v>
      </c>
      <c r="B705" s="31" t="s">
        <v>1536</v>
      </c>
      <c r="C705" s="283" t="s">
        <v>1262</v>
      </c>
      <c r="D705" s="31" t="s">
        <v>1422</v>
      </c>
      <c r="E705" s="62" t="s">
        <v>1425</v>
      </c>
      <c r="F705" s="302" t="s">
        <v>150</v>
      </c>
      <c r="G705" s="302" t="s">
        <v>114</v>
      </c>
      <c r="H705" s="31" t="s">
        <v>201</v>
      </c>
      <c r="I705" s="312">
        <v>5.22</v>
      </c>
      <c r="J705" s="292" t="s">
        <v>80</v>
      </c>
      <c r="K705" s="312">
        <v>5.22</v>
      </c>
      <c r="L705" s="293" t="s">
        <v>1265</v>
      </c>
      <c r="M705" s="313">
        <v>215</v>
      </c>
      <c r="N705" s="313">
        <v>860</v>
      </c>
      <c r="O705" s="189" t="s">
        <v>50</v>
      </c>
      <c r="P705" s="60">
        <v>2021.4</v>
      </c>
      <c r="Q705" s="60">
        <v>2022.12</v>
      </c>
      <c r="R705" s="292" t="s">
        <v>1266</v>
      </c>
      <c r="S705" s="60" t="s">
        <v>1418</v>
      </c>
    </row>
    <row r="706" s="86" customFormat="1" ht="33.75" spans="1:19">
      <c r="A706" s="60">
        <v>86</v>
      </c>
      <c r="B706" s="31" t="s">
        <v>1537</v>
      </c>
      <c r="C706" s="283" t="s">
        <v>1262</v>
      </c>
      <c r="D706" s="31" t="s">
        <v>1422</v>
      </c>
      <c r="E706" s="62" t="s">
        <v>1425</v>
      </c>
      <c r="F706" s="302" t="s">
        <v>150</v>
      </c>
      <c r="G706" s="302" t="s">
        <v>1317</v>
      </c>
      <c r="H706" s="31" t="s">
        <v>201</v>
      </c>
      <c r="I706" s="312">
        <v>4.13</v>
      </c>
      <c r="J706" s="292" t="s">
        <v>80</v>
      </c>
      <c r="K706" s="312">
        <v>4.13</v>
      </c>
      <c r="L706" s="293" t="s">
        <v>1265</v>
      </c>
      <c r="M706" s="313">
        <v>45</v>
      </c>
      <c r="N706" s="313">
        <v>172</v>
      </c>
      <c r="O706" s="189" t="s">
        <v>50</v>
      </c>
      <c r="P706" s="60">
        <v>2021.4</v>
      </c>
      <c r="Q706" s="60">
        <v>2022.12</v>
      </c>
      <c r="R706" s="292" t="s">
        <v>1266</v>
      </c>
      <c r="S706" s="60" t="s">
        <v>1418</v>
      </c>
    </row>
    <row r="707" s="86" customFormat="1" ht="33.75" spans="1:19">
      <c r="A707" s="60">
        <v>87</v>
      </c>
      <c r="B707" s="31" t="s">
        <v>1538</v>
      </c>
      <c r="C707" s="283" t="s">
        <v>1262</v>
      </c>
      <c r="D707" s="31" t="s">
        <v>1422</v>
      </c>
      <c r="E707" s="62" t="s">
        <v>1429</v>
      </c>
      <c r="F707" s="302" t="s">
        <v>150</v>
      </c>
      <c r="G707" s="302" t="s">
        <v>1317</v>
      </c>
      <c r="H707" s="31" t="s">
        <v>201</v>
      </c>
      <c r="I707" s="312">
        <v>3</v>
      </c>
      <c r="J707" s="292" t="s">
        <v>80</v>
      </c>
      <c r="K707" s="312">
        <v>3</v>
      </c>
      <c r="L707" s="293" t="s">
        <v>1265</v>
      </c>
      <c r="M707" s="313">
        <v>36</v>
      </c>
      <c r="N707" s="313">
        <v>145</v>
      </c>
      <c r="O707" s="189" t="s">
        <v>50</v>
      </c>
      <c r="P707" s="60">
        <v>2021.4</v>
      </c>
      <c r="Q707" s="60">
        <v>2022.12</v>
      </c>
      <c r="R707" s="292" t="s">
        <v>1266</v>
      </c>
      <c r="S707" s="60" t="s">
        <v>1418</v>
      </c>
    </row>
    <row r="708" s="86" customFormat="1" ht="33.75" spans="1:19">
      <c r="A708" s="60">
        <v>88</v>
      </c>
      <c r="B708" s="31" t="s">
        <v>1539</v>
      </c>
      <c r="C708" s="283" t="s">
        <v>1262</v>
      </c>
      <c r="D708" s="31" t="s">
        <v>1422</v>
      </c>
      <c r="E708" s="62" t="s">
        <v>1429</v>
      </c>
      <c r="F708" s="302" t="s">
        <v>150</v>
      </c>
      <c r="G708" s="302" t="s">
        <v>1317</v>
      </c>
      <c r="H708" s="31" t="s">
        <v>201</v>
      </c>
      <c r="I708" s="324">
        <v>3.6</v>
      </c>
      <c r="J708" s="292" t="s">
        <v>80</v>
      </c>
      <c r="K708" s="324">
        <v>3.6</v>
      </c>
      <c r="L708" s="293" t="s">
        <v>1265</v>
      </c>
      <c r="M708" s="345">
        <v>52</v>
      </c>
      <c r="N708" s="345">
        <v>210</v>
      </c>
      <c r="O708" s="189" t="s">
        <v>50</v>
      </c>
      <c r="P708" s="60">
        <v>2021.4</v>
      </c>
      <c r="Q708" s="60">
        <v>2022.12</v>
      </c>
      <c r="R708" s="292" t="s">
        <v>1266</v>
      </c>
      <c r="S708" s="60" t="s">
        <v>1418</v>
      </c>
    </row>
    <row r="709" s="86" customFormat="1" ht="33.75" spans="1:19">
      <c r="A709" s="60">
        <v>89</v>
      </c>
      <c r="B709" s="31" t="s">
        <v>1540</v>
      </c>
      <c r="C709" s="283" t="s">
        <v>1262</v>
      </c>
      <c r="D709" s="31" t="s">
        <v>1422</v>
      </c>
      <c r="E709" s="62" t="s">
        <v>1541</v>
      </c>
      <c r="F709" s="302" t="s">
        <v>150</v>
      </c>
      <c r="G709" s="302" t="s">
        <v>1317</v>
      </c>
      <c r="H709" s="31" t="s">
        <v>201</v>
      </c>
      <c r="I709" s="324">
        <v>6.69</v>
      </c>
      <c r="J709" s="292" t="s">
        <v>80</v>
      </c>
      <c r="K709" s="324">
        <v>6.69</v>
      </c>
      <c r="L709" s="293" t="s">
        <v>1265</v>
      </c>
      <c r="M709" s="345">
        <v>112</v>
      </c>
      <c r="N709" s="345">
        <v>402</v>
      </c>
      <c r="O709" s="189" t="s">
        <v>50</v>
      </c>
      <c r="P709" s="60">
        <v>2021.4</v>
      </c>
      <c r="Q709" s="60">
        <v>2022.12</v>
      </c>
      <c r="R709" s="292" t="s">
        <v>1266</v>
      </c>
      <c r="S709" s="60" t="s">
        <v>1418</v>
      </c>
    </row>
    <row r="710" s="86" customFormat="1" ht="33.75" spans="1:19">
      <c r="A710" s="60">
        <v>90</v>
      </c>
      <c r="B710" s="31" t="s">
        <v>1542</v>
      </c>
      <c r="C710" s="283" t="s">
        <v>1262</v>
      </c>
      <c r="D710" s="31" t="s">
        <v>1422</v>
      </c>
      <c r="E710" s="62" t="s">
        <v>1543</v>
      </c>
      <c r="F710" s="302" t="s">
        <v>170</v>
      </c>
      <c r="G710" s="302" t="s">
        <v>380</v>
      </c>
      <c r="H710" s="31" t="s">
        <v>201</v>
      </c>
      <c r="I710" s="312">
        <v>0.67</v>
      </c>
      <c r="J710" s="292" t="s">
        <v>80</v>
      </c>
      <c r="K710" s="312">
        <v>0.67</v>
      </c>
      <c r="L710" s="293" t="s">
        <v>1265</v>
      </c>
      <c r="M710" s="68">
        <v>268</v>
      </c>
      <c r="N710" s="68">
        <v>322</v>
      </c>
      <c r="O710" s="189" t="s">
        <v>50</v>
      </c>
      <c r="P710" s="60">
        <v>2021.4</v>
      </c>
      <c r="Q710" s="60">
        <v>2022.12</v>
      </c>
      <c r="R710" s="292" t="s">
        <v>1266</v>
      </c>
      <c r="S710" s="60" t="s">
        <v>1418</v>
      </c>
    </row>
    <row r="711" s="86" customFormat="1" ht="33.75" spans="1:19">
      <c r="A711" s="60">
        <v>91</v>
      </c>
      <c r="B711" s="31" t="s">
        <v>1544</v>
      </c>
      <c r="C711" s="283" t="s">
        <v>1262</v>
      </c>
      <c r="D711" s="31" t="s">
        <v>1422</v>
      </c>
      <c r="E711" s="62" t="s">
        <v>1543</v>
      </c>
      <c r="F711" s="302" t="s">
        <v>157</v>
      </c>
      <c r="G711" s="302" t="s">
        <v>717</v>
      </c>
      <c r="H711" s="31" t="s">
        <v>201</v>
      </c>
      <c r="I711" s="312">
        <v>2</v>
      </c>
      <c r="J711" s="292" t="s">
        <v>80</v>
      </c>
      <c r="K711" s="312">
        <v>2</v>
      </c>
      <c r="L711" s="293" t="s">
        <v>1265</v>
      </c>
      <c r="M711" s="68">
        <v>312</v>
      </c>
      <c r="N711" s="68">
        <v>355</v>
      </c>
      <c r="O711" s="189" t="s">
        <v>50</v>
      </c>
      <c r="P711" s="60">
        <v>2021.4</v>
      </c>
      <c r="Q711" s="60">
        <v>2022.12</v>
      </c>
      <c r="R711" s="292" t="s">
        <v>1266</v>
      </c>
      <c r="S711" s="60" t="s">
        <v>1418</v>
      </c>
    </row>
    <row r="712" s="86" customFormat="1" ht="33.75" spans="1:19">
      <c r="A712" s="60">
        <v>92</v>
      </c>
      <c r="B712" s="31" t="s">
        <v>1545</v>
      </c>
      <c r="C712" s="283" t="s">
        <v>1262</v>
      </c>
      <c r="D712" s="31" t="s">
        <v>1422</v>
      </c>
      <c r="E712" s="62" t="s">
        <v>1543</v>
      </c>
      <c r="F712" s="302" t="s">
        <v>458</v>
      </c>
      <c r="G712" s="302" t="s">
        <v>1382</v>
      </c>
      <c r="H712" s="31" t="s">
        <v>201</v>
      </c>
      <c r="I712" s="312">
        <v>0.75</v>
      </c>
      <c r="J712" s="292" t="s">
        <v>80</v>
      </c>
      <c r="K712" s="312">
        <v>0.75</v>
      </c>
      <c r="L712" s="293" t="s">
        <v>1265</v>
      </c>
      <c r="M712" s="68">
        <v>241</v>
      </c>
      <c r="N712" s="68">
        <v>298</v>
      </c>
      <c r="O712" s="189" t="s">
        <v>50</v>
      </c>
      <c r="P712" s="60">
        <v>2021.4</v>
      </c>
      <c r="Q712" s="60">
        <v>2022.12</v>
      </c>
      <c r="R712" s="292" t="s">
        <v>1266</v>
      </c>
      <c r="S712" s="60" t="s">
        <v>1418</v>
      </c>
    </row>
    <row r="713" s="86" customFormat="1" ht="33.75" spans="1:19">
      <c r="A713" s="60">
        <v>93</v>
      </c>
      <c r="B713" s="31" t="s">
        <v>1546</v>
      </c>
      <c r="C713" s="283" t="s">
        <v>1262</v>
      </c>
      <c r="D713" s="31" t="s">
        <v>1422</v>
      </c>
      <c r="E713" s="62" t="s">
        <v>1543</v>
      </c>
      <c r="F713" s="302" t="s">
        <v>99</v>
      </c>
      <c r="G713" s="302" t="s">
        <v>803</v>
      </c>
      <c r="H713" s="31" t="s">
        <v>201</v>
      </c>
      <c r="I713" s="312">
        <v>0.65</v>
      </c>
      <c r="J713" s="292" t="s">
        <v>80</v>
      </c>
      <c r="K713" s="312">
        <v>0.65</v>
      </c>
      <c r="L713" s="293" t="s">
        <v>1265</v>
      </c>
      <c r="M713" s="68">
        <v>213</v>
      </c>
      <c r="N713" s="68">
        <v>247</v>
      </c>
      <c r="O713" s="189" t="s">
        <v>50</v>
      </c>
      <c r="P713" s="60">
        <v>2021.4</v>
      </c>
      <c r="Q713" s="60">
        <v>2022.12</v>
      </c>
      <c r="R713" s="292" t="s">
        <v>1266</v>
      </c>
      <c r="S713" s="60" t="s">
        <v>1418</v>
      </c>
    </row>
    <row r="714" s="86" customFormat="1" ht="33.75" spans="1:19">
      <c r="A714" s="60">
        <v>94</v>
      </c>
      <c r="B714" s="31" t="s">
        <v>1547</v>
      </c>
      <c r="C714" s="283" t="s">
        <v>1262</v>
      </c>
      <c r="D714" s="31" t="s">
        <v>1422</v>
      </c>
      <c r="E714" s="62" t="s">
        <v>1543</v>
      </c>
      <c r="F714" s="302" t="s">
        <v>99</v>
      </c>
      <c r="G714" s="302" t="s">
        <v>793</v>
      </c>
      <c r="H714" s="31" t="s">
        <v>201</v>
      </c>
      <c r="I714" s="312">
        <v>0.63</v>
      </c>
      <c r="J714" s="292" t="s">
        <v>80</v>
      </c>
      <c r="K714" s="312">
        <v>0.63</v>
      </c>
      <c r="L714" s="293" t="s">
        <v>1265</v>
      </c>
      <c r="M714" s="68">
        <v>259</v>
      </c>
      <c r="N714" s="68">
        <v>280</v>
      </c>
      <c r="O714" s="189" t="s">
        <v>50</v>
      </c>
      <c r="P714" s="60">
        <v>2021.4</v>
      </c>
      <c r="Q714" s="60">
        <v>2022.12</v>
      </c>
      <c r="R714" s="292" t="s">
        <v>1266</v>
      </c>
      <c r="S714" s="60" t="s">
        <v>1418</v>
      </c>
    </row>
    <row r="715" s="86" customFormat="1" ht="33.75" spans="1:19">
      <c r="A715" s="60">
        <v>95</v>
      </c>
      <c r="B715" s="31" t="s">
        <v>1548</v>
      </c>
      <c r="C715" s="283" t="s">
        <v>1262</v>
      </c>
      <c r="D715" s="31" t="s">
        <v>1549</v>
      </c>
      <c r="E715" s="62" t="s">
        <v>1550</v>
      </c>
      <c r="F715" s="31" t="s">
        <v>31</v>
      </c>
      <c r="G715" s="31" t="s">
        <v>31</v>
      </c>
      <c r="H715" s="31" t="s">
        <v>201</v>
      </c>
      <c r="I715" s="312">
        <v>2.38</v>
      </c>
      <c r="J715" s="292" t="s">
        <v>80</v>
      </c>
      <c r="K715" s="312">
        <v>2.38</v>
      </c>
      <c r="L715" s="293" t="s">
        <v>1265</v>
      </c>
      <c r="M715" s="68">
        <v>13230</v>
      </c>
      <c r="N715" s="68">
        <v>46300</v>
      </c>
      <c r="O715" s="189" t="s">
        <v>50</v>
      </c>
      <c r="P715" s="60">
        <v>2021.4</v>
      </c>
      <c r="Q715" s="60">
        <v>2022.12</v>
      </c>
      <c r="R715" s="292" t="s">
        <v>1266</v>
      </c>
      <c r="S715" s="60" t="s">
        <v>1418</v>
      </c>
    </row>
    <row r="716" s="86" customFormat="1" ht="33.75" spans="1:19">
      <c r="A716" s="60">
        <v>96</v>
      </c>
      <c r="B716" s="31" t="s">
        <v>1551</v>
      </c>
      <c r="C716" s="283" t="s">
        <v>1262</v>
      </c>
      <c r="D716" s="31" t="s">
        <v>29</v>
      </c>
      <c r="E716" s="62" t="s">
        <v>1552</v>
      </c>
      <c r="F716" s="302" t="s">
        <v>170</v>
      </c>
      <c r="G716" s="302" t="s">
        <v>1553</v>
      </c>
      <c r="H716" s="31" t="s">
        <v>201</v>
      </c>
      <c r="I716" s="312">
        <v>48.34</v>
      </c>
      <c r="J716" s="292" t="s">
        <v>80</v>
      </c>
      <c r="K716" s="312">
        <v>48.34</v>
      </c>
      <c r="L716" s="293" t="s">
        <v>1265</v>
      </c>
      <c r="M716" s="68">
        <v>13230</v>
      </c>
      <c r="N716" s="68">
        <v>46300</v>
      </c>
      <c r="O716" s="189" t="s">
        <v>50</v>
      </c>
      <c r="P716" s="60">
        <v>2021.4</v>
      </c>
      <c r="Q716" s="60">
        <v>2022.12</v>
      </c>
      <c r="R716" s="292" t="s">
        <v>1266</v>
      </c>
      <c r="S716" s="60" t="s">
        <v>1418</v>
      </c>
    </row>
    <row r="717" s="86" customFormat="1" ht="33.75" spans="1:19">
      <c r="A717" s="60">
        <v>97</v>
      </c>
      <c r="B717" s="325" t="s">
        <v>1554</v>
      </c>
      <c r="C717" s="326" t="s">
        <v>1262</v>
      </c>
      <c r="D717" s="31" t="s">
        <v>1422</v>
      </c>
      <c r="E717" s="327" t="s">
        <v>1555</v>
      </c>
      <c r="F717" s="302" t="s">
        <v>157</v>
      </c>
      <c r="G717" s="328" t="s">
        <v>190</v>
      </c>
      <c r="H717" s="31" t="s">
        <v>201</v>
      </c>
      <c r="I717" s="346">
        <v>2.63</v>
      </c>
      <c r="J717" s="292" t="s">
        <v>80</v>
      </c>
      <c r="K717" s="346">
        <v>2.63</v>
      </c>
      <c r="L717" s="293" t="s">
        <v>1265</v>
      </c>
      <c r="M717" s="347">
        <v>12</v>
      </c>
      <c r="N717" s="347">
        <v>46</v>
      </c>
      <c r="O717" s="189" t="s">
        <v>50</v>
      </c>
      <c r="P717" s="60">
        <v>2021.4</v>
      </c>
      <c r="Q717" s="60">
        <v>2022.12</v>
      </c>
      <c r="R717" s="292" t="s">
        <v>1266</v>
      </c>
      <c r="S717" s="60" t="s">
        <v>1418</v>
      </c>
    </row>
    <row r="718" s="86" customFormat="1" ht="33.75" spans="1:19">
      <c r="A718" s="60">
        <v>98</v>
      </c>
      <c r="B718" s="325" t="s">
        <v>1556</v>
      </c>
      <c r="C718" s="326" t="s">
        <v>1262</v>
      </c>
      <c r="D718" s="31" t="s">
        <v>1422</v>
      </c>
      <c r="E718" s="327" t="s">
        <v>1557</v>
      </c>
      <c r="F718" s="302" t="s">
        <v>157</v>
      </c>
      <c r="G718" s="328" t="s">
        <v>190</v>
      </c>
      <c r="H718" s="31" t="s">
        <v>201</v>
      </c>
      <c r="I718" s="346">
        <v>1.67</v>
      </c>
      <c r="J718" s="292" t="s">
        <v>80</v>
      </c>
      <c r="K718" s="346">
        <v>1.67</v>
      </c>
      <c r="L718" s="293" t="s">
        <v>1265</v>
      </c>
      <c r="M718" s="347">
        <v>22</v>
      </c>
      <c r="N718" s="347">
        <v>85</v>
      </c>
      <c r="O718" s="189" t="s">
        <v>50</v>
      </c>
      <c r="P718" s="60">
        <v>2021.4</v>
      </c>
      <c r="Q718" s="60">
        <v>2022.12</v>
      </c>
      <c r="R718" s="292" t="s">
        <v>1266</v>
      </c>
      <c r="S718" s="60" t="s">
        <v>1418</v>
      </c>
    </row>
    <row r="719" s="86" customFormat="1" ht="33.75" spans="1:19">
      <c r="A719" s="60">
        <v>99</v>
      </c>
      <c r="B719" s="325" t="s">
        <v>1558</v>
      </c>
      <c r="C719" s="326" t="s">
        <v>1262</v>
      </c>
      <c r="D719" s="31" t="s">
        <v>1422</v>
      </c>
      <c r="E719" s="327" t="s">
        <v>1557</v>
      </c>
      <c r="F719" s="302" t="s">
        <v>157</v>
      </c>
      <c r="G719" s="328" t="s">
        <v>190</v>
      </c>
      <c r="H719" s="31" t="s">
        <v>201</v>
      </c>
      <c r="I719" s="346">
        <v>1.94</v>
      </c>
      <c r="J719" s="292" t="s">
        <v>80</v>
      </c>
      <c r="K719" s="346">
        <v>1.94</v>
      </c>
      <c r="L719" s="293" t="s">
        <v>1265</v>
      </c>
      <c r="M719" s="347">
        <v>88</v>
      </c>
      <c r="N719" s="347">
        <v>352</v>
      </c>
      <c r="O719" s="189" t="s">
        <v>50</v>
      </c>
      <c r="P719" s="60">
        <v>2021.4</v>
      </c>
      <c r="Q719" s="60">
        <v>2022.12</v>
      </c>
      <c r="R719" s="292" t="s">
        <v>1266</v>
      </c>
      <c r="S719" s="60" t="s">
        <v>1418</v>
      </c>
    </row>
    <row r="720" s="86" customFormat="1" ht="33.75" spans="1:19">
      <c r="A720" s="60">
        <v>100</v>
      </c>
      <c r="B720" s="325" t="s">
        <v>1559</v>
      </c>
      <c r="C720" s="326" t="s">
        <v>1262</v>
      </c>
      <c r="D720" s="31" t="s">
        <v>1422</v>
      </c>
      <c r="E720" s="327" t="s">
        <v>1425</v>
      </c>
      <c r="F720" s="303" t="s">
        <v>131</v>
      </c>
      <c r="G720" s="303" t="s">
        <v>1306</v>
      </c>
      <c r="H720" s="31" t="s">
        <v>201</v>
      </c>
      <c r="I720" s="314">
        <v>4.43</v>
      </c>
      <c r="J720" s="292" t="s">
        <v>80</v>
      </c>
      <c r="K720" s="314">
        <v>4.43</v>
      </c>
      <c r="L720" s="293" t="s">
        <v>1265</v>
      </c>
      <c r="M720" s="315">
        <v>38</v>
      </c>
      <c r="N720" s="315">
        <v>137</v>
      </c>
      <c r="O720" s="189" t="s">
        <v>50</v>
      </c>
      <c r="P720" s="60">
        <v>2021.4</v>
      </c>
      <c r="Q720" s="60">
        <v>2022.12</v>
      </c>
      <c r="R720" s="292" t="s">
        <v>1266</v>
      </c>
      <c r="S720" s="60" t="s">
        <v>1418</v>
      </c>
    </row>
    <row r="721" s="86" customFormat="1" ht="33.75" spans="1:19">
      <c r="A721" s="60">
        <v>101</v>
      </c>
      <c r="B721" s="325" t="s">
        <v>1560</v>
      </c>
      <c r="C721" s="326" t="s">
        <v>1262</v>
      </c>
      <c r="D721" s="31" t="s">
        <v>1422</v>
      </c>
      <c r="E721" s="327" t="s">
        <v>1433</v>
      </c>
      <c r="F721" s="303" t="s">
        <v>99</v>
      </c>
      <c r="G721" s="303" t="s">
        <v>576</v>
      </c>
      <c r="H721" s="31" t="s">
        <v>201</v>
      </c>
      <c r="I721" s="314">
        <v>14.5</v>
      </c>
      <c r="J721" s="292" t="s">
        <v>80</v>
      </c>
      <c r="K721" s="314">
        <v>14.5</v>
      </c>
      <c r="L721" s="293" t="s">
        <v>1265</v>
      </c>
      <c r="M721" s="315">
        <v>73</v>
      </c>
      <c r="N721" s="315">
        <v>306</v>
      </c>
      <c r="O721" s="189" t="s">
        <v>50</v>
      </c>
      <c r="P721" s="60">
        <v>2021.4</v>
      </c>
      <c r="Q721" s="60">
        <v>2022.12</v>
      </c>
      <c r="R721" s="292" t="s">
        <v>1266</v>
      </c>
      <c r="S721" s="60" t="s">
        <v>1418</v>
      </c>
    </row>
    <row r="722" s="86" customFormat="1" ht="33.75" spans="1:19">
      <c r="A722" s="60">
        <v>102</v>
      </c>
      <c r="B722" s="325" t="s">
        <v>1561</v>
      </c>
      <c r="C722" s="326" t="s">
        <v>1262</v>
      </c>
      <c r="D722" s="31" t="s">
        <v>1422</v>
      </c>
      <c r="E722" s="327" t="s">
        <v>1451</v>
      </c>
      <c r="F722" s="303" t="s">
        <v>99</v>
      </c>
      <c r="G722" s="303" t="s">
        <v>946</v>
      </c>
      <c r="H722" s="31" t="s">
        <v>201</v>
      </c>
      <c r="I722" s="314">
        <v>3.12</v>
      </c>
      <c r="J722" s="292" t="s">
        <v>80</v>
      </c>
      <c r="K722" s="314">
        <v>3.12</v>
      </c>
      <c r="L722" s="293" t="s">
        <v>1265</v>
      </c>
      <c r="M722" s="315">
        <v>58</v>
      </c>
      <c r="N722" s="315">
        <v>213</v>
      </c>
      <c r="O722" s="189" t="s">
        <v>50</v>
      </c>
      <c r="P722" s="60">
        <v>2021.4</v>
      </c>
      <c r="Q722" s="60">
        <v>2022.12</v>
      </c>
      <c r="R722" s="292" t="s">
        <v>1266</v>
      </c>
      <c r="S722" s="60" t="s">
        <v>1418</v>
      </c>
    </row>
    <row r="723" s="86" customFormat="1" ht="33.75" spans="1:19">
      <c r="A723" s="60">
        <v>103</v>
      </c>
      <c r="B723" s="325" t="s">
        <v>1562</v>
      </c>
      <c r="C723" s="326" t="s">
        <v>1262</v>
      </c>
      <c r="D723" s="31" t="s">
        <v>1422</v>
      </c>
      <c r="E723" s="327" t="s">
        <v>1429</v>
      </c>
      <c r="F723" s="302" t="s">
        <v>144</v>
      </c>
      <c r="G723" s="302" t="s">
        <v>731</v>
      </c>
      <c r="H723" s="31" t="s">
        <v>201</v>
      </c>
      <c r="I723" s="312">
        <v>8.95</v>
      </c>
      <c r="J723" s="292" t="s">
        <v>80</v>
      </c>
      <c r="K723" s="312">
        <v>8.95</v>
      </c>
      <c r="L723" s="293" t="s">
        <v>1265</v>
      </c>
      <c r="M723" s="313">
        <v>268</v>
      </c>
      <c r="N723" s="313">
        <v>825</v>
      </c>
      <c r="O723" s="189" t="s">
        <v>50</v>
      </c>
      <c r="P723" s="60">
        <v>2021.4</v>
      </c>
      <c r="Q723" s="60">
        <v>2022.12</v>
      </c>
      <c r="R723" s="292" t="s">
        <v>1266</v>
      </c>
      <c r="S723" s="60" t="s">
        <v>1418</v>
      </c>
    </row>
    <row r="724" s="86" customFormat="1" ht="33.75" spans="1:19">
      <c r="A724" s="60">
        <v>104</v>
      </c>
      <c r="B724" s="325" t="s">
        <v>1563</v>
      </c>
      <c r="C724" s="326" t="s">
        <v>1262</v>
      </c>
      <c r="D724" s="31" t="s">
        <v>1422</v>
      </c>
      <c r="E724" s="327" t="s">
        <v>1564</v>
      </c>
      <c r="F724" s="302" t="s">
        <v>458</v>
      </c>
      <c r="G724" s="302" t="s">
        <v>459</v>
      </c>
      <c r="H724" s="31" t="s">
        <v>201</v>
      </c>
      <c r="I724" s="312">
        <v>2.69</v>
      </c>
      <c r="J724" s="292" t="s">
        <v>80</v>
      </c>
      <c r="K724" s="312">
        <v>2.69</v>
      </c>
      <c r="L724" s="293" t="s">
        <v>1265</v>
      </c>
      <c r="M724" s="313">
        <v>70</v>
      </c>
      <c r="N724" s="313">
        <v>220</v>
      </c>
      <c r="O724" s="189" t="s">
        <v>50</v>
      </c>
      <c r="P724" s="60">
        <v>2021.4</v>
      </c>
      <c r="Q724" s="60">
        <v>2022.12</v>
      </c>
      <c r="R724" s="292" t="s">
        <v>1266</v>
      </c>
      <c r="S724" s="60" t="s">
        <v>1418</v>
      </c>
    </row>
    <row r="725" s="86" customFormat="1" ht="33.75" spans="1:19">
      <c r="A725" s="60">
        <v>105</v>
      </c>
      <c r="B725" s="325" t="s">
        <v>1565</v>
      </c>
      <c r="C725" s="326" t="s">
        <v>1262</v>
      </c>
      <c r="D725" s="31" t="s">
        <v>1422</v>
      </c>
      <c r="E725" s="327" t="s">
        <v>1566</v>
      </c>
      <c r="F725" s="302" t="s">
        <v>458</v>
      </c>
      <c r="G725" s="302" t="s">
        <v>459</v>
      </c>
      <c r="H725" s="31" t="s">
        <v>201</v>
      </c>
      <c r="I725" s="312">
        <v>3.26</v>
      </c>
      <c r="J725" s="292" t="s">
        <v>80</v>
      </c>
      <c r="K725" s="312">
        <v>3.26</v>
      </c>
      <c r="L725" s="293" t="s">
        <v>1265</v>
      </c>
      <c r="M725" s="313">
        <v>30</v>
      </c>
      <c r="N725" s="313">
        <v>132</v>
      </c>
      <c r="O725" s="189" t="s">
        <v>50</v>
      </c>
      <c r="P725" s="60">
        <v>2021.4</v>
      </c>
      <c r="Q725" s="60">
        <v>2022.12</v>
      </c>
      <c r="R725" s="292" t="s">
        <v>1266</v>
      </c>
      <c r="S725" s="60" t="s">
        <v>1418</v>
      </c>
    </row>
    <row r="726" s="86" customFormat="1" ht="33.75" spans="1:19">
      <c r="A726" s="60">
        <v>106</v>
      </c>
      <c r="B726" s="325" t="s">
        <v>1567</v>
      </c>
      <c r="C726" s="326" t="s">
        <v>1262</v>
      </c>
      <c r="D726" s="31" t="s">
        <v>1422</v>
      </c>
      <c r="E726" s="327" t="s">
        <v>1568</v>
      </c>
      <c r="F726" s="302" t="s">
        <v>458</v>
      </c>
      <c r="G726" s="302" t="s">
        <v>459</v>
      </c>
      <c r="H726" s="31" t="s">
        <v>201</v>
      </c>
      <c r="I726" s="312">
        <v>3.88</v>
      </c>
      <c r="J726" s="292" t="s">
        <v>80</v>
      </c>
      <c r="K726" s="312">
        <v>3.88</v>
      </c>
      <c r="L726" s="293" t="s">
        <v>1265</v>
      </c>
      <c r="M726" s="313">
        <v>32</v>
      </c>
      <c r="N726" s="313">
        <v>135</v>
      </c>
      <c r="O726" s="189" t="s">
        <v>50</v>
      </c>
      <c r="P726" s="60">
        <v>2021.4</v>
      </c>
      <c r="Q726" s="60">
        <v>2022.12</v>
      </c>
      <c r="R726" s="292" t="s">
        <v>1266</v>
      </c>
      <c r="S726" s="60" t="s">
        <v>1418</v>
      </c>
    </row>
    <row r="727" s="86" customFormat="1" ht="33.75" spans="1:19">
      <c r="A727" s="60">
        <v>107</v>
      </c>
      <c r="B727" s="325" t="s">
        <v>1569</v>
      </c>
      <c r="C727" s="326" t="s">
        <v>1262</v>
      </c>
      <c r="D727" s="31" t="s">
        <v>1422</v>
      </c>
      <c r="E727" s="327" t="s">
        <v>1570</v>
      </c>
      <c r="F727" s="302" t="s">
        <v>458</v>
      </c>
      <c r="G727" s="302" t="s">
        <v>459</v>
      </c>
      <c r="H727" s="31" t="s">
        <v>201</v>
      </c>
      <c r="I727" s="312">
        <v>1.97</v>
      </c>
      <c r="J727" s="292" t="s">
        <v>80</v>
      </c>
      <c r="K727" s="312">
        <v>1.97</v>
      </c>
      <c r="L727" s="293" t="s">
        <v>1265</v>
      </c>
      <c r="M727" s="313">
        <v>8</v>
      </c>
      <c r="N727" s="313">
        <v>32</v>
      </c>
      <c r="O727" s="189" t="s">
        <v>50</v>
      </c>
      <c r="P727" s="60">
        <v>2021.4</v>
      </c>
      <c r="Q727" s="60">
        <v>2022.12</v>
      </c>
      <c r="R727" s="292" t="s">
        <v>1266</v>
      </c>
      <c r="S727" s="60" t="s">
        <v>1418</v>
      </c>
    </row>
    <row r="728" s="86" customFormat="1" ht="33.75" spans="1:19">
      <c r="A728" s="60">
        <v>108</v>
      </c>
      <c r="B728" s="325" t="s">
        <v>1571</v>
      </c>
      <c r="C728" s="326" t="s">
        <v>1262</v>
      </c>
      <c r="D728" s="31" t="s">
        <v>1422</v>
      </c>
      <c r="E728" s="327" t="s">
        <v>1572</v>
      </c>
      <c r="F728" s="302" t="s">
        <v>458</v>
      </c>
      <c r="G728" s="302" t="s">
        <v>459</v>
      </c>
      <c r="H728" s="31" t="s">
        <v>201</v>
      </c>
      <c r="I728" s="312">
        <v>3.24</v>
      </c>
      <c r="J728" s="292" t="s">
        <v>80</v>
      </c>
      <c r="K728" s="312">
        <v>3.24</v>
      </c>
      <c r="L728" s="293" t="s">
        <v>1265</v>
      </c>
      <c r="M728" s="313">
        <v>81</v>
      </c>
      <c r="N728" s="313">
        <v>243</v>
      </c>
      <c r="O728" s="189" t="s">
        <v>50</v>
      </c>
      <c r="P728" s="60">
        <v>2021.4</v>
      </c>
      <c r="Q728" s="60">
        <v>2022.12</v>
      </c>
      <c r="R728" s="292" t="s">
        <v>1266</v>
      </c>
      <c r="S728" s="60" t="s">
        <v>1418</v>
      </c>
    </row>
    <row r="729" s="86" customFormat="1" ht="33.75" spans="1:19">
      <c r="A729" s="60">
        <v>109</v>
      </c>
      <c r="B729" s="325" t="s">
        <v>1573</v>
      </c>
      <c r="C729" s="326" t="s">
        <v>1262</v>
      </c>
      <c r="D729" s="31" t="s">
        <v>1422</v>
      </c>
      <c r="E729" s="327" t="s">
        <v>1574</v>
      </c>
      <c r="F729" s="302" t="s">
        <v>458</v>
      </c>
      <c r="G729" s="302" t="s">
        <v>459</v>
      </c>
      <c r="H729" s="31" t="s">
        <v>201</v>
      </c>
      <c r="I729" s="312">
        <v>3.18</v>
      </c>
      <c r="J729" s="292" t="s">
        <v>80</v>
      </c>
      <c r="K729" s="312">
        <v>3.18</v>
      </c>
      <c r="L729" s="293" t="s">
        <v>1265</v>
      </c>
      <c r="M729" s="313">
        <v>95</v>
      </c>
      <c r="N729" s="313">
        <v>380</v>
      </c>
      <c r="O729" s="189" t="s">
        <v>50</v>
      </c>
      <c r="P729" s="60">
        <v>2021.4</v>
      </c>
      <c r="Q729" s="60">
        <v>2022.12</v>
      </c>
      <c r="R729" s="292" t="s">
        <v>1266</v>
      </c>
      <c r="S729" s="60" t="s">
        <v>1418</v>
      </c>
    </row>
    <row r="730" s="86" customFormat="1" ht="33.75" spans="1:19">
      <c r="A730" s="60">
        <v>110</v>
      </c>
      <c r="B730" s="325" t="s">
        <v>1575</v>
      </c>
      <c r="C730" s="326" t="s">
        <v>1262</v>
      </c>
      <c r="D730" s="31" t="s">
        <v>1422</v>
      </c>
      <c r="E730" s="327" t="s">
        <v>1576</v>
      </c>
      <c r="F730" s="302" t="s">
        <v>458</v>
      </c>
      <c r="G730" s="302" t="s">
        <v>459</v>
      </c>
      <c r="H730" s="31" t="s">
        <v>201</v>
      </c>
      <c r="I730" s="312">
        <v>2.31</v>
      </c>
      <c r="J730" s="292" t="s">
        <v>80</v>
      </c>
      <c r="K730" s="312">
        <v>2.31</v>
      </c>
      <c r="L730" s="293" t="s">
        <v>1265</v>
      </c>
      <c r="M730" s="313">
        <v>25</v>
      </c>
      <c r="N730" s="313">
        <v>95</v>
      </c>
      <c r="O730" s="189" t="s">
        <v>50</v>
      </c>
      <c r="P730" s="60">
        <v>2021.4</v>
      </c>
      <c r="Q730" s="60">
        <v>2022.12</v>
      </c>
      <c r="R730" s="292" t="s">
        <v>1266</v>
      </c>
      <c r="S730" s="60" t="s">
        <v>1418</v>
      </c>
    </row>
    <row r="731" s="86" customFormat="1" ht="33.75" spans="1:19">
      <c r="A731" s="60">
        <v>111</v>
      </c>
      <c r="B731" s="325" t="s">
        <v>1577</v>
      </c>
      <c r="C731" s="326" t="s">
        <v>1262</v>
      </c>
      <c r="D731" s="31" t="s">
        <v>1422</v>
      </c>
      <c r="E731" s="327" t="s">
        <v>1578</v>
      </c>
      <c r="F731" s="302" t="s">
        <v>458</v>
      </c>
      <c r="G731" s="302" t="s">
        <v>459</v>
      </c>
      <c r="H731" s="31" t="s">
        <v>201</v>
      </c>
      <c r="I731" s="312">
        <v>2.61</v>
      </c>
      <c r="J731" s="292" t="s">
        <v>80</v>
      </c>
      <c r="K731" s="312">
        <v>2.61</v>
      </c>
      <c r="L731" s="293" t="s">
        <v>1265</v>
      </c>
      <c r="M731" s="313">
        <v>30</v>
      </c>
      <c r="N731" s="313">
        <v>107</v>
      </c>
      <c r="O731" s="189" t="s">
        <v>50</v>
      </c>
      <c r="P731" s="60">
        <v>2021.4</v>
      </c>
      <c r="Q731" s="60">
        <v>2022.12</v>
      </c>
      <c r="R731" s="292" t="s">
        <v>1266</v>
      </c>
      <c r="S731" s="60" t="s">
        <v>1418</v>
      </c>
    </row>
    <row r="732" s="86" customFormat="1" ht="33.75" spans="1:19">
      <c r="A732" s="60">
        <v>112</v>
      </c>
      <c r="B732" s="325" t="s">
        <v>1579</v>
      </c>
      <c r="C732" s="326" t="s">
        <v>1262</v>
      </c>
      <c r="D732" s="31" t="s">
        <v>1422</v>
      </c>
      <c r="E732" s="327" t="s">
        <v>1580</v>
      </c>
      <c r="F732" s="302" t="s">
        <v>458</v>
      </c>
      <c r="G732" s="302" t="s">
        <v>459</v>
      </c>
      <c r="H732" s="31" t="s">
        <v>201</v>
      </c>
      <c r="I732" s="312">
        <v>2.2</v>
      </c>
      <c r="J732" s="292" t="s">
        <v>80</v>
      </c>
      <c r="K732" s="312">
        <v>2.2</v>
      </c>
      <c r="L732" s="293" t="s">
        <v>1265</v>
      </c>
      <c r="M732" s="313">
        <v>32</v>
      </c>
      <c r="N732" s="313">
        <v>66</v>
      </c>
      <c r="O732" s="189" t="s">
        <v>50</v>
      </c>
      <c r="P732" s="60">
        <v>2021.4</v>
      </c>
      <c r="Q732" s="60">
        <v>2022.12</v>
      </c>
      <c r="R732" s="292" t="s">
        <v>1266</v>
      </c>
      <c r="S732" s="60" t="s">
        <v>1418</v>
      </c>
    </row>
    <row r="733" s="86" customFormat="1" ht="33.75" spans="1:19">
      <c r="A733" s="60">
        <v>113</v>
      </c>
      <c r="B733" s="325" t="s">
        <v>1581</v>
      </c>
      <c r="C733" s="326" t="s">
        <v>1262</v>
      </c>
      <c r="D733" s="31" t="s">
        <v>1422</v>
      </c>
      <c r="E733" s="327" t="s">
        <v>1582</v>
      </c>
      <c r="F733" s="302" t="s">
        <v>458</v>
      </c>
      <c r="G733" s="302" t="s">
        <v>459</v>
      </c>
      <c r="H733" s="31" t="s">
        <v>201</v>
      </c>
      <c r="I733" s="312">
        <v>2.2</v>
      </c>
      <c r="J733" s="292" t="s">
        <v>80</v>
      </c>
      <c r="K733" s="312">
        <v>2.2</v>
      </c>
      <c r="L733" s="293" t="s">
        <v>1265</v>
      </c>
      <c r="M733" s="313">
        <v>13</v>
      </c>
      <c r="N733" s="313">
        <v>39</v>
      </c>
      <c r="O733" s="189" t="s">
        <v>50</v>
      </c>
      <c r="P733" s="60">
        <v>2021.4</v>
      </c>
      <c r="Q733" s="60">
        <v>2022.12</v>
      </c>
      <c r="R733" s="292" t="s">
        <v>1266</v>
      </c>
      <c r="S733" s="60" t="s">
        <v>1418</v>
      </c>
    </row>
    <row r="734" s="86" customFormat="1" ht="33.75" spans="1:19">
      <c r="A734" s="60">
        <v>114</v>
      </c>
      <c r="B734" s="325" t="s">
        <v>1583</v>
      </c>
      <c r="C734" s="326" t="s">
        <v>1262</v>
      </c>
      <c r="D734" s="31" t="s">
        <v>1422</v>
      </c>
      <c r="E734" s="327" t="s">
        <v>1570</v>
      </c>
      <c r="F734" s="302" t="s">
        <v>458</v>
      </c>
      <c r="G734" s="302" t="s">
        <v>459</v>
      </c>
      <c r="H734" s="31" t="s">
        <v>201</v>
      </c>
      <c r="I734" s="312">
        <v>2.45</v>
      </c>
      <c r="J734" s="292" t="s">
        <v>80</v>
      </c>
      <c r="K734" s="312">
        <v>2.45</v>
      </c>
      <c r="L734" s="293" t="s">
        <v>1265</v>
      </c>
      <c r="M734" s="313">
        <v>35</v>
      </c>
      <c r="N734" s="313">
        <v>142</v>
      </c>
      <c r="O734" s="189" t="s">
        <v>50</v>
      </c>
      <c r="P734" s="60">
        <v>2021.4</v>
      </c>
      <c r="Q734" s="60">
        <v>2022.12</v>
      </c>
      <c r="R734" s="292" t="s">
        <v>1266</v>
      </c>
      <c r="S734" s="60" t="s">
        <v>1418</v>
      </c>
    </row>
    <row r="735" s="86" customFormat="1" ht="33.75" spans="1:19">
      <c r="A735" s="60">
        <v>115</v>
      </c>
      <c r="B735" s="325" t="s">
        <v>1584</v>
      </c>
      <c r="C735" s="326" t="s">
        <v>1262</v>
      </c>
      <c r="D735" s="31" t="s">
        <v>1422</v>
      </c>
      <c r="E735" s="327" t="s">
        <v>1585</v>
      </c>
      <c r="F735" s="302" t="s">
        <v>458</v>
      </c>
      <c r="G735" s="302" t="s">
        <v>1382</v>
      </c>
      <c r="H735" s="31" t="s">
        <v>201</v>
      </c>
      <c r="I735" s="312">
        <v>2.27</v>
      </c>
      <c r="J735" s="292" t="s">
        <v>80</v>
      </c>
      <c r="K735" s="312">
        <v>2.27</v>
      </c>
      <c r="L735" s="293" t="s">
        <v>1265</v>
      </c>
      <c r="M735" s="313">
        <v>51</v>
      </c>
      <c r="N735" s="313">
        <v>116</v>
      </c>
      <c r="O735" s="189" t="s">
        <v>50</v>
      </c>
      <c r="P735" s="60">
        <v>2021.4</v>
      </c>
      <c r="Q735" s="60">
        <v>2022.12</v>
      </c>
      <c r="R735" s="292" t="s">
        <v>1266</v>
      </c>
      <c r="S735" s="60" t="s">
        <v>1418</v>
      </c>
    </row>
    <row r="736" s="86" customFormat="1" ht="33.75" spans="1:19">
      <c r="A736" s="60">
        <v>116</v>
      </c>
      <c r="B736" s="325" t="s">
        <v>1586</v>
      </c>
      <c r="C736" s="326" t="s">
        <v>1262</v>
      </c>
      <c r="D736" s="31" t="s">
        <v>1422</v>
      </c>
      <c r="E736" s="327" t="s">
        <v>1587</v>
      </c>
      <c r="F736" s="302" t="s">
        <v>170</v>
      </c>
      <c r="G736" s="302" t="s">
        <v>306</v>
      </c>
      <c r="H736" s="31" t="s">
        <v>201</v>
      </c>
      <c r="I736" s="312">
        <v>6.9</v>
      </c>
      <c r="J736" s="292" t="s">
        <v>80</v>
      </c>
      <c r="K736" s="312">
        <v>6.9</v>
      </c>
      <c r="L736" s="293" t="s">
        <v>1265</v>
      </c>
      <c r="M736" s="313">
        <v>48</v>
      </c>
      <c r="N736" s="313">
        <v>199</v>
      </c>
      <c r="O736" s="189" t="s">
        <v>50</v>
      </c>
      <c r="P736" s="60">
        <v>2021.4</v>
      </c>
      <c r="Q736" s="60">
        <v>2022.12</v>
      </c>
      <c r="R736" s="292" t="s">
        <v>1266</v>
      </c>
      <c r="S736" s="60" t="s">
        <v>1418</v>
      </c>
    </row>
    <row r="737" s="86" customFormat="1" ht="33.75" spans="1:19">
      <c r="A737" s="60">
        <v>117</v>
      </c>
      <c r="B737" s="325" t="s">
        <v>1588</v>
      </c>
      <c r="C737" s="326" t="s">
        <v>1262</v>
      </c>
      <c r="D737" s="31" t="s">
        <v>1422</v>
      </c>
      <c r="E737" s="327" t="s">
        <v>1589</v>
      </c>
      <c r="F737" s="302" t="s">
        <v>199</v>
      </c>
      <c r="G737" s="302" t="s">
        <v>119</v>
      </c>
      <c r="H737" s="31" t="s">
        <v>201</v>
      </c>
      <c r="I737" s="312">
        <v>3.3</v>
      </c>
      <c r="J737" s="292" t="s">
        <v>80</v>
      </c>
      <c r="K737" s="312">
        <v>3.3</v>
      </c>
      <c r="L737" s="293" t="s">
        <v>1265</v>
      </c>
      <c r="M737" s="313">
        <v>28</v>
      </c>
      <c r="N737" s="313">
        <v>85</v>
      </c>
      <c r="O737" s="189" t="s">
        <v>50</v>
      </c>
      <c r="P737" s="60">
        <v>2021.4</v>
      </c>
      <c r="Q737" s="60">
        <v>2022.12</v>
      </c>
      <c r="R737" s="292" t="s">
        <v>1266</v>
      </c>
      <c r="S737" s="60" t="s">
        <v>1418</v>
      </c>
    </row>
    <row r="738" s="86" customFormat="1" ht="33.75" spans="1:19">
      <c r="A738" s="60">
        <v>118</v>
      </c>
      <c r="B738" s="325" t="s">
        <v>1590</v>
      </c>
      <c r="C738" s="326" t="s">
        <v>1262</v>
      </c>
      <c r="D738" s="31" t="s">
        <v>1422</v>
      </c>
      <c r="E738" s="327" t="s">
        <v>1557</v>
      </c>
      <c r="F738" s="302" t="s">
        <v>150</v>
      </c>
      <c r="G738" s="302" t="s">
        <v>1317</v>
      </c>
      <c r="H738" s="31" t="s">
        <v>201</v>
      </c>
      <c r="I738" s="312">
        <v>1.7</v>
      </c>
      <c r="J738" s="292" t="s">
        <v>80</v>
      </c>
      <c r="K738" s="312">
        <v>1.7</v>
      </c>
      <c r="L738" s="293" t="s">
        <v>1265</v>
      </c>
      <c r="M738" s="313">
        <v>45</v>
      </c>
      <c r="N738" s="313">
        <v>171</v>
      </c>
      <c r="O738" s="189" t="s">
        <v>50</v>
      </c>
      <c r="P738" s="60">
        <v>2021.4</v>
      </c>
      <c r="Q738" s="60">
        <v>2022.12</v>
      </c>
      <c r="R738" s="292" t="s">
        <v>1266</v>
      </c>
      <c r="S738" s="60" t="s">
        <v>1418</v>
      </c>
    </row>
    <row r="739" s="86" customFormat="1" ht="33.75" spans="1:19">
      <c r="A739" s="60">
        <v>119</v>
      </c>
      <c r="B739" s="325" t="s">
        <v>1591</v>
      </c>
      <c r="C739" s="326" t="s">
        <v>1262</v>
      </c>
      <c r="D739" s="31" t="s">
        <v>1422</v>
      </c>
      <c r="E739" s="327" t="s">
        <v>1592</v>
      </c>
      <c r="F739" s="302" t="s">
        <v>31</v>
      </c>
      <c r="G739" s="302" t="s">
        <v>31</v>
      </c>
      <c r="H739" s="31" t="s">
        <v>201</v>
      </c>
      <c r="I739" s="312">
        <v>4.55</v>
      </c>
      <c r="J739" s="292" t="s">
        <v>80</v>
      </c>
      <c r="K739" s="312">
        <v>4.55</v>
      </c>
      <c r="L739" s="293" t="s">
        <v>1265</v>
      </c>
      <c r="M739" s="68">
        <v>13230</v>
      </c>
      <c r="N739" s="68">
        <v>46300</v>
      </c>
      <c r="O739" s="189" t="s">
        <v>50</v>
      </c>
      <c r="P739" s="60">
        <v>2021.4</v>
      </c>
      <c r="Q739" s="60">
        <v>2022.12</v>
      </c>
      <c r="R739" s="292" t="s">
        <v>1266</v>
      </c>
      <c r="S739" s="60" t="s">
        <v>1418</v>
      </c>
    </row>
    <row r="740" s="86" customFormat="1" ht="33.75" spans="1:19">
      <c r="A740" s="60">
        <v>120</v>
      </c>
      <c r="B740" s="325" t="s">
        <v>1593</v>
      </c>
      <c r="C740" s="326" t="s">
        <v>1262</v>
      </c>
      <c r="D740" s="31" t="s">
        <v>1422</v>
      </c>
      <c r="E740" s="327" t="s">
        <v>1433</v>
      </c>
      <c r="F740" s="302" t="s">
        <v>412</v>
      </c>
      <c r="G740" s="302" t="s">
        <v>492</v>
      </c>
      <c r="H740" s="31" t="s">
        <v>201</v>
      </c>
      <c r="I740" s="312">
        <v>6</v>
      </c>
      <c r="J740" s="292" t="s">
        <v>80</v>
      </c>
      <c r="K740" s="312">
        <v>6</v>
      </c>
      <c r="L740" s="293" t="s">
        <v>1265</v>
      </c>
      <c r="M740" s="68">
        <v>22</v>
      </c>
      <c r="N740" s="68">
        <v>75</v>
      </c>
      <c r="O740" s="189" t="s">
        <v>50</v>
      </c>
      <c r="P740" s="60">
        <v>2021.4</v>
      </c>
      <c r="Q740" s="60">
        <v>2022.12</v>
      </c>
      <c r="R740" s="292" t="s">
        <v>1266</v>
      </c>
      <c r="S740" s="60" t="s">
        <v>1418</v>
      </c>
    </row>
    <row r="741" s="86" customFormat="1" ht="33.75" spans="1:19">
      <c r="A741" s="60">
        <v>121</v>
      </c>
      <c r="B741" s="325" t="s">
        <v>1594</v>
      </c>
      <c r="C741" s="326" t="s">
        <v>1262</v>
      </c>
      <c r="D741" s="31" t="s">
        <v>1549</v>
      </c>
      <c r="E741" s="327" t="s">
        <v>1595</v>
      </c>
      <c r="F741" s="302" t="s">
        <v>144</v>
      </c>
      <c r="G741" s="302" t="s">
        <v>1094</v>
      </c>
      <c r="H741" s="31" t="s">
        <v>201</v>
      </c>
      <c r="I741" s="312">
        <v>3</v>
      </c>
      <c r="J741" s="292" t="s">
        <v>80</v>
      </c>
      <c r="K741" s="312">
        <v>3</v>
      </c>
      <c r="L741" s="293" t="s">
        <v>1265</v>
      </c>
      <c r="M741" s="68">
        <v>34</v>
      </c>
      <c r="N741" s="68">
        <v>198</v>
      </c>
      <c r="O741" s="189" t="s">
        <v>50</v>
      </c>
      <c r="P741" s="60">
        <v>2021.4</v>
      </c>
      <c r="Q741" s="60">
        <v>2022.12</v>
      </c>
      <c r="R741" s="292" t="s">
        <v>1266</v>
      </c>
      <c r="S741" s="60" t="s">
        <v>1418</v>
      </c>
    </row>
    <row r="742" ht="27" spans="1:19">
      <c r="A742" s="237"/>
      <c r="B742" s="237" t="s">
        <v>1596</v>
      </c>
      <c r="C742" s="237"/>
      <c r="D742" s="237"/>
      <c r="E742" s="237"/>
      <c r="F742" s="237"/>
      <c r="G742" s="237"/>
      <c r="H742" s="237"/>
      <c r="I742" s="348">
        <f t="shared" ref="I742:N742" si="0">SUM(I743:I749)</f>
        <v>147.51</v>
      </c>
      <c r="J742" s="179"/>
      <c r="K742" s="348">
        <f>I742</f>
        <v>147.51</v>
      </c>
      <c r="L742" s="133"/>
      <c r="M742" s="349">
        <f t="shared" si="0"/>
        <v>125.75</v>
      </c>
      <c r="N742" s="349">
        <f t="shared" si="0"/>
        <v>503</v>
      </c>
      <c r="O742" s="177"/>
      <c r="P742" s="179"/>
      <c r="Q742" s="348"/>
      <c r="R742" s="133"/>
      <c r="S742" s="320"/>
    </row>
    <row r="743" s="86" customFormat="1" ht="33.75" spans="1:19">
      <c r="A743" s="21">
        <v>1</v>
      </c>
      <c r="B743" s="31" t="s">
        <v>1597</v>
      </c>
      <c r="C743" s="31" t="s">
        <v>213</v>
      </c>
      <c r="D743" s="31" t="s">
        <v>29</v>
      </c>
      <c r="E743" s="189" t="s">
        <v>1598</v>
      </c>
      <c r="F743" s="31" t="s">
        <v>131</v>
      </c>
      <c r="G743" s="189" t="s">
        <v>1599</v>
      </c>
      <c r="H743" s="189" t="s">
        <v>1600</v>
      </c>
      <c r="I743" s="350">
        <v>6.27</v>
      </c>
      <c r="J743" s="351" t="s">
        <v>80</v>
      </c>
      <c r="K743" s="350">
        <v>6.27</v>
      </c>
      <c r="L743" s="352" t="s">
        <v>1601</v>
      </c>
      <c r="M743" s="255">
        <v>14.25</v>
      </c>
      <c r="N743" s="61">
        <v>57</v>
      </c>
      <c r="O743" s="189" t="s">
        <v>50</v>
      </c>
      <c r="P743" s="60">
        <v>2021.1</v>
      </c>
      <c r="Q743" s="60">
        <v>2021.4</v>
      </c>
      <c r="R743" s="31" t="s">
        <v>1266</v>
      </c>
      <c r="S743" s="60" t="s">
        <v>1418</v>
      </c>
    </row>
    <row r="744" s="86" customFormat="1" ht="33.75" spans="1:19">
      <c r="A744" s="21">
        <v>2</v>
      </c>
      <c r="B744" s="31" t="s">
        <v>1597</v>
      </c>
      <c r="C744" s="31" t="s">
        <v>213</v>
      </c>
      <c r="D744" s="31" t="s">
        <v>29</v>
      </c>
      <c r="E744" s="189" t="s">
        <v>1602</v>
      </c>
      <c r="F744" s="31" t="s">
        <v>283</v>
      </c>
      <c r="G744" s="189" t="s">
        <v>1603</v>
      </c>
      <c r="H744" s="189" t="s">
        <v>1604</v>
      </c>
      <c r="I744" s="350">
        <v>7.18</v>
      </c>
      <c r="J744" s="351" t="s">
        <v>80</v>
      </c>
      <c r="K744" s="350">
        <v>7.18</v>
      </c>
      <c r="L744" s="352" t="s">
        <v>1605</v>
      </c>
      <c r="M744" s="255">
        <v>15.25</v>
      </c>
      <c r="N744" s="61">
        <v>61</v>
      </c>
      <c r="O744" s="189" t="s">
        <v>50</v>
      </c>
      <c r="P744" s="60">
        <v>2021.1</v>
      </c>
      <c r="Q744" s="60">
        <v>2021.4</v>
      </c>
      <c r="R744" s="31" t="s">
        <v>1266</v>
      </c>
      <c r="S744" s="60" t="s">
        <v>1418</v>
      </c>
    </row>
    <row r="745" s="86" customFormat="1" ht="33.75" spans="1:19">
      <c r="A745" s="21">
        <v>3</v>
      </c>
      <c r="B745" s="31" t="s">
        <v>1597</v>
      </c>
      <c r="C745" s="31" t="s">
        <v>213</v>
      </c>
      <c r="D745" s="31" t="s">
        <v>29</v>
      </c>
      <c r="E745" s="189" t="s">
        <v>1606</v>
      </c>
      <c r="F745" s="31" t="s">
        <v>150</v>
      </c>
      <c r="G745" s="189" t="s">
        <v>1607</v>
      </c>
      <c r="H745" s="189" t="s">
        <v>1608</v>
      </c>
      <c r="I745" s="350">
        <v>22.27</v>
      </c>
      <c r="J745" s="351" t="s">
        <v>80</v>
      </c>
      <c r="K745" s="350">
        <v>22.27</v>
      </c>
      <c r="L745" s="352" t="s">
        <v>1609</v>
      </c>
      <c r="M745" s="255">
        <v>18.25</v>
      </c>
      <c r="N745" s="61">
        <v>73</v>
      </c>
      <c r="O745" s="189" t="s">
        <v>50</v>
      </c>
      <c r="P745" s="60">
        <v>2021.1</v>
      </c>
      <c r="Q745" s="60">
        <v>2021.4</v>
      </c>
      <c r="R745" s="31" t="s">
        <v>1266</v>
      </c>
      <c r="S745" s="60" t="s">
        <v>1418</v>
      </c>
    </row>
    <row r="746" s="86" customFormat="1" ht="33.75" spans="1:19">
      <c r="A746" s="21">
        <v>4</v>
      </c>
      <c r="B746" s="31" t="s">
        <v>1597</v>
      </c>
      <c r="C746" s="31" t="s">
        <v>213</v>
      </c>
      <c r="D746" s="31" t="s">
        <v>29</v>
      </c>
      <c r="E746" s="189" t="s">
        <v>1610</v>
      </c>
      <c r="F746" s="31" t="s">
        <v>150</v>
      </c>
      <c r="G746" s="189" t="s">
        <v>1611</v>
      </c>
      <c r="H746" s="189" t="s">
        <v>1612</v>
      </c>
      <c r="I746" s="350">
        <v>28.14</v>
      </c>
      <c r="J746" s="351" t="s">
        <v>80</v>
      </c>
      <c r="K746" s="350">
        <v>28.14</v>
      </c>
      <c r="L746" s="352" t="s">
        <v>1613</v>
      </c>
      <c r="M746" s="255">
        <v>19</v>
      </c>
      <c r="N746" s="61">
        <v>76</v>
      </c>
      <c r="O746" s="189" t="s">
        <v>50</v>
      </c>
      <c r="P746" s="60">
        <v>2021.1</v>
      </c>
      <c r="Q746" s="60">
        <v>2021.4</v>
      </c>
      <c r="R746" s="31" t="s">
        <v>1266</v>
      </c>
      <c r="S746" s="60" t="s">
        <v>1418</v>
      </c>
    </row>
    <row r="747" s="86" customFormat="1" ht="33.75" spans="1:19">
      <c r="A747" s="21">
        <v>5</v>
      </c>
      <c r="B747" s="31" t="s">
        <v>1597</v>
      </c>
      <c r="C747" s="31" t="s">
        <v>213</v>
      </c>
      <c r="D747" s="31" t="s">
        <v>29</v>
      </c>
      <c r="E747" s="189" t="s">
        <v>1614</v>
      </c>
      <c r="F747" s="31" t="s">
        <v>150</v>
      </c>
      <c r="G747" s="189" t="s">
        <v>1615</v>
      </c>
      <c r="H747" s="189" t="s">
        <v>1616</v>
      </c>
      <c r="I747" s="350">
        <v>35</v>
      </c>
      <c r="J747" s="351" t="s">
        <v>80</v>
      </c>
      <c r="K747" s="350">
        <v>35</v>
      </c>
      <c r="L747" s="352" t="s">
        <v>1617</v>
      </c>
      <c r="M747" s="255">
        <v>19.5</v>
      </c>
      <c r="N747" s="61">
        <v>78</v>
      </c>
      <c r="O747" s="189" t="s">
        <v>50</v>
      </c>
      <c r="P747" s="60">
        <v>2021.1</v>
      </c>
      <c r="Q747" s="60">
        <v>2021.4</v>
      </c>
      <c r="R747" s="31" t="s">
        <v>1266</v>
      </c>
      <c r="S747" s="60" t="s">
        <v>1418</v>
      </c>
    </row>
    <row r="748" s="86" customFormat="1" ht="33.75" spans="1:19">
      <c r="A748" s="21">
        <v>6</v>
      </c>
      <c r="B748" s="31" t="s">
        <v>1597</v>
      </c>
      <c r="C748" s="31" t="s">
        <v>213</v>
      </c>
      <c r="D748" s="31" t="s">
        <v>29</v>
      </c>
      <c r="E748" s="189" t="s">
        <v>1602</v>
      </c>
      <c r="F748" s="31" t="s">
        <v>150</v>
      </c>
      <c r="G748" s="189" t="s">
        <v>1618</v>
      </c>
      <c r="H748" s="189" t="s">
        <v>1619</v>
      </c>
      <c r="I748" s="350">
        <v>6.4</v>
      </c>
      <c r="J748" s="351" t="s">
        <v>80</v>
      </c>
      <c r="K748" s="350">
        <v>6.4</v>
      </c>
      <c r="L748" s="352" t="s">
        <v>1620</v>
      </c>
      <c r="M748" s="255">
        <v>13.75</v>
      </c>
      <c r="N748" s="61">
        <v>55</v>
      </c>
      <c r="O748" s="189" t="s">
        <v>50</v>
      </c>
      <c r="P748" s="60">
        <v>2021.1</v>
      </c>
      <c r="Q748" s="60">
        <v>2021.4</v>
      </c>
      <c r="R748" s="31" t="s">
        <v>1266</v>
      </c>
      <c r="S748" s="60" t="s">
        <v>1418</v>
      </c>
    </row>
    <row r="749" s="86" customFormat="1" ht="33.75" spans="1:19">
      <c r="A749" s="21">
        <v>7</v>
      </c>
      <c r="B749" s="31" t="s">
        <v>1597</v>
      </c>
      <c r="C749" s="31" t="s">
        <v>213</v>
      </c>
      <c r="D749" s="31" t="s">
        <v>29</v>
      </c>
      <c r="E749" s="189" t="s">
        <v>1621</v>
      </c>
      <c r="F749" s="31" t="s">
        <v>283</v>
      </c>
      <c r="G749" s="189" t="s">
        <v>1622</v>
      </c>
      <c r="H749" s="189" t="s">
        <v>1619</v>
      </c>
      <c r="I749" s="350">
        <v>42.25</v>
      </c>
      <c r="J749" s="351" t="s">
        <v>80</v>
      </c>
      <c r="K749" s="350">
        <v>42.25</v>
      </c>
      <c r="L749" s="352" t="s">
        <v>1623</v>
      </c>
      <c r="M749" s="255">
        <v>25.75</v>
      </c>
      <c r="N749" s="61">
        <v>103</v>
      </c>
      <c r="O749" s="189" t="s">
        <v>50</v>
      </c>
      <c r="P749" s="60">
        <v>2021.1</v>
      </c>
      <c r="Q749" s="60">
        <v>2021.4</v>
      </c>
      <c r="R749" s="31" t="s">
        <v>1266</v>
      </c>
      <c r="S749" s="60" t="s">
        <v>1418</v>
      </c>
    </row>
    <row r="750" spans="1:19">
      <c r="A750" s="133"/>
      <c r="B750" s="329" t="s">
        <v>1624</v>
      </c>
      <c r="C750" s="133"/>
      <c r="D750" s="133"/>
      <c r="E750" s="133"/>
      <c r="F750" s="133"/>
      <c r="G750" s="133"/>
      <c r="H750" s="330"/>
      <c r="I750" s="353">
        <f>I751</f>
        <v>52.5</v>
      </c>
      <c r="J750" s="353"/>
      <c r="K750" s="353">
        <f>K751</f>
        <v>52.5</v>
      </c>
      <c r="L750" s="133"/>
      <c r="M750" s="179">
        <v>78</v>
      </c>
      <c r="N750" s="179">
        <v>269</v>
      </c>
      <c r="O750" s="133"/>
      <c r="P750" s="133"/>
      <c r="Q750" s="133"/>
      <c r="R750" s="133"/>
      <c r="S750" s="320"/>
    </row>
    <row r="751" s="97" customFormat="1" ht="22.5" spans="1:19">
      <c r="A751" s="122">
        <v>1</v>
      </c>
      <c r="B751" s="331" t="s">
        <v>1625</v>
      </c>
      <c r="C751" s="331" t="s">
        <v>213</v>
      </c>
      <c r="D751" s="331" t="s">
        <v>29</v>
      </c>
      <c r="E751" s="331" t="s">
        <v>1626</v>
      </c>
      <c r="F751" s="331" t="s">
        <v>144</v>
      </c>
      <c r="G751" s="331" t="s">
        <v>1627</v>
      </c>
      <c r="H751" s="332" t="s">
        <v>1628</v>
      </c>
      <c r="I751" s="266">
        <v>52.5</v>
      </c>
      <c r="J751" s="354" t="s">
        <v>80</v>
      </c>
      <c r="K751" s="354">
        <v>52.5</v>
      </c>
      <c r="L751" s="331" t="s">
        <v>1629</v>
      </c>
      <c r="M751" s="332">
        <v>78</v>
      </c>
      <c r="N751" s="332">
        <v>269</v>
      </c>
      <c r="O751" s="189" t="s">
        <v>50</v>
      </c>
      <c r="P751" s="355">
        <v>2021.1</v>
      </c>
      <c r="Q751" s="355">
        <v>2021.4</v>
      </c>
      <c r="R751" s="122" t="s">
        <v>1266</v>
      </c>
      <c r="S751" s="60" t="s">
        <v>1418</v>
      </c>
    </row>
    <row r="752" s="97" customFormat="1" spans="1:19">
      <c r="A752" s="333"/>
      <c r="B752" s="334" t="s">
        <v>1630</v>
      </c>
      <c r="C752" s="335"/>
      <c r="D752" s="335"/>
      <c r="E752" s="335"/>
      <c r="F752" s="335"/>
      <c r="G752" s="335"/>
      <c r="H752" s="335"/>
      <c r="I752" s="356">
        <v>40</v>
      </c>
      <c r="J752" s="357"/>
      <c r="K752" s="357">
        <v>40</v>
      </c>
      <c r="L752" s="335"/>
      <c r="M752" s="358"/>
      <c r="N752" s="358"/>
      <c r="O752" s="335"/>
      <c r="P752" s="359"/>
      <c r="Q752" s="359"/>
      <c r="R752" s="333"/>
      <c r="S752" s="320"/>
    </row>
    <row r="753" s="97" customFormat="1" ht="33.75" spans="1:19">
      <c r="A753" s="122">
        <v>1</v>
      </c>
      <c r="B753" s="325" t="s">
        <v>1631</v>
      </c>
      <c r="C753" s="62" t="s">
        <v>213</v>
      </c>
      <c r="D753" s="62" t="s">
        <v>29</v>
      </c>
      <c r="E753" s="325" t="s">
        <v>1632</v>
      </c>
      <c r="F753" s="62" t="s">
        <v>31</v>
      </c>
      <c r="G753" s="62" t="s">
        <v>31</v>
      </c>
      <c r="H753" s="325" t="s">
        <v>1633</v>
      </c>
      <c r="I753" s="57">
        <v>40</v>
      </c>
      <c r="J753" s="354" t="s">
        <v>80</v>
      </c>
      <c r="K753" s="354">
        <v>40</v>
      </c>
      <c r="L753" s="325" t="s">
        <v>1634</v>
      </c>
      <c r="M753" s="63">
        <v>998</v>
      </c>
      <c r="N753" s="63">
        <v>2950</v>
      </c>
      <c r="O753" s="189" t="s">
        <v>50</v>
      </c>
      <c r="P753" s="60">
        <v>2021.9</v>
      </c>
      <c r="Q753" s="60">
        <v>2021.12</v>
      </c>
      <c r="R753" s="31" t="s">
        <v>1266</v>
      </c>
      <c r="S753" s="60" t="s">
        <v>1418</v>
      </c>
    </row>
    <row r="754" ht="27" customHeight="1" spans="1:19">
      <c r="A754" s="336"/>
      <c r="B754" s="337" t="s">
        <v>1635</v>
      </c>
      <c r="C754" s="338"/>
      <c r="D754" s="338"/>
      <c r="E754" s="338"/>
      <c r="F754" s="338"/>
      <c r="G754" s="338"/>
      <c r="H754" s="338"/>
      <c r="I754" s="360">
        <v>3545</v>
      </c>
      <c r="J754" s="361"/>
      <c r="K754" s="362">
        <v>3545</v>
      </c>
      <c r="L754" s="338"/>
      <c r="M754" s="363"/>
      <c r="N754" s="363"/>
      <c r="O754" s="338"/>
      <c r="P754" s="364"/>
      <c r="Q754" s="364"/>
      <c r="R754" s="336"/>
      <c r="S754" s="320"/>
    </row>
    <row r="755" s="97" customFormat="1" ht="22.5" spans="1:19">
      <c r="A755" s="122">
        <v>1</v>
      </c>
      <c r="B755" s="22" t="s">
        <v>1636</v>
      </c>
      <c r="C755" s="283" t="s">
        <v>1262</v>
      </c>
      <c r="D755" s="331" t="s">
        <v>29</v>
      </c>
      <c r="E755" s="27" t="s">
        <v>1637</v>
      </c>
      <c r="F755" s="331" t="s">
        <v>31</v>
      </c>
      <c r="G755" s="331" t="s">
        <v>31</v>
      </c>
      <c r="H755" s="331" t="s">
        <v>201</v>
      </c>
      <c r="I755" s="266">
        <v>3545</v>
      </c>
      <c r="J755" s="354" t="s">
        <v>80</v>
      </c>
      <c r="K755" s="365">
        <v>3545</v>
      </c>
      <c r="L755" s="331" t="s">
        <v>1638</v>
      </c>
      <c r="M755" s="21">
        <v>13288</v>
      </c>
      <c r="N755" s="21">
        <v>45879</v>
      </c>
      <c r="O755" s="189" t="s">
        <v>50</v>
      </c>
      <c r="P755" s="355">
        <v>2021.1</v>
      </c>
      <c r="Q755" s="355">
        <v>2021.4</v>
      </c>
      <c r="R755" s="122" t="s">
        <v>1266</v>
      </c>
      <c r="S755" s="60" t="s">
        <v>1418</v>
      </c>
    </row>
    <row r="756" ht="27" spans="1:19">
      <c r="A756" s="339" t="s">
        <v>1639</v>
      </c>
      <c r="B756" s="340" t="s">
        <v>1640</v>
      </c>
      <c r="C756" s="131"/>
      <c r="D756" s="131"/>
      <c r="E756" s="341"/>
      <c r="F756" s="134"/>
      <c r="G756" s="134"/>
      <c r="H756" s="131"/>
      <c r="I756" s="366">
        <f>I757+I758+I759+I760+I761+I762+I763+I764+I765+I766+I767</f>
        <v>548</v>
      </c>
      <c r="J756" s="367"/>
      <c r="K756" s="366">
        <v>548</v>
      </c>
      <c r="L756" s="131"/>
      <c r="M756" s="367"/>
      <c r="N756" s="367"/>
      <c r="O756" s="131"/>
      <c r="P756" s="367"/>
      <c r="Q756" s="367"/>
      <c r="R756" s="131"/>
      <c r="S756" s="131"/>
    </row>
    <row r="757" s="98" customFormat="1" ht="22.5" spans="1:19">
      <c r="A757" s="21">
        <v>1</v>
      </c>
      <c r="B757" s="342" t="s">
        <v>1641</v>
      </c>
      <c r="C757" s="31" t="s">
        <v>213</v>
      </c>
      <c r="D757" s="31" t="s">
        <v>1549</v>
      </c>
      <c r="E757" s="30" t="s">
        <v>1642</v>
      </c>
      <c r="F757" s="31" t="s">
        <v>199</v>
      </c>
      <c r="G757" s="124" t="s">
        <v>199</v>
      </c>
      <c r="H757" s="31" t="s">
        <v>201</v>
      </c>
      <c r="I757" s="68">
        <v>45</v>
      </c>
      <c r="J757" s="68" t="s">
        <v>80</v>
      </c>
      <c r="K757" s="68">
        <v>45</v>
      </c>
      <c r="L757" s="189" t="s">
        <v>1643</v>
      </c>
      <c r="M757" s="31">
        <v>4909</v>
      </c>
      <c r="N757" s="31">
        <v>16589</v>
      </c>
      <c r="O757" s="189" t="s">
        <v>50</v>
      </c>
      <c r="P757" s="368">
        <v>2021.03</v>
      </c>
      <c r="Q757" s="368">
        <v>2021.12</v>
      </c>
      <c r="R757" s="370" t="s">
        <v>199</v>
      </c>
      <c r="S757" s="370" t="s">
        <v>199</v>
      </c>
    </row>
    <row r="758" s="98" customFormat="1" ht="22.5" spans="1:19">
      <c r="A758" s="21">
        <v>2</v>
      </c>
      <c r="B758" s="342" t="s">
        <v>1641</v>
      </c>
      <c r="C758" s="31" t="s">
        <v>213</v>
      </c>
      <c r="D758" s="31" t="s">
        <v>1549</v>
      </c>
      <c r="E758" s="30" t="s">
        <v>1642</v>
      </c>
      <c r="F758" s="31" t="s">
        <v>288</v>
      </c>
      <c r="G758" s="124" t="s">
        <v>288</v>
      </c>
      <c r="H758" s="31" t="s">
        <v>201</v>
      </c>
      <c r="I758" s="68">
        <v>20</v>
      </c>
      <c r="J758" s="68" t="s">
        <v>80</v>
      </c>
      <c r="K758" s="68">
        <v>20</v>
      </c>
      <c r="L758" s="189" t="s">
        <v>1643</v>
      </c>
      <c r="M758" s="36">
        <v>972</v>
      </c>
      <c r="N758" s="68">
        <v>3094</v>
      </c>
      <c r="O758" s="189" t="s">
        <v>50</v>
      </c>
      <c r="P758" s="368" t="s">
        <v>81</v>
      </c>
      <c r="Q758" s="368" t="s">
        <v>82</v>
      </c>
      <c r="R758" s="370" t="s">
        <v>288</v>
      </c>
      <c r="S758" s="370" t="s">
        <v>288</v>
      </c>
    </row>
    <row r="759" s="98" customFormat="1" ht="22.5" spans="1:19">
      <c r="A759" s="21">
        <v>3</v>
      </c>
      <c r="B759" s="342" t="s">
        <v>1641</v>
      </c>
      <c r="C759" s="31" t="s">
        <v>213</v>
      </c>
      <c r="D759" s="31" t="s">
        <v>1549</v>
      </c>
      <c r="E759" s="30" t="s">
        <v>1642</v>
      </c>
      <c r="F759" s="31" t="s">
        <v>131</v>
      </c>
      <c r="G759" s="31" t="s">
        <v>131</v>
      </c>
      <c r="H759" s="31" t="s">
        <v>201</v>
      </c>
      <c r="I759" s="68">
        <v>55</v>
      </c>
      <c r="J759" s="68" t="s">
        <v>80</v>
      </c>
      <c r="K759" s="68">
        <v>55</v>
      </c>
      <c r="L759" s="189" t="s">
        <v>1643</v>
      </c>
      <c r="M759" s="369">
        <v>1600</v>
      </c>
      <c r="N759" s="36">
        <v>5132</v>
      </c>
      <c r="O759" s="189" t="s">
        <v>50</v>
      </c>
      <c r="P759" s="368">
        <v>2021.03</v>
      </c>
      <c r="Q759" s="368">
        <v>2021.12</v>
      </c>
      <c r="R759" s="370" t="s">
        <v>131</v>
      </c>
      <c r="S759" s="370" t="s">
        <v>131</v>
      </c>
    </row>
    <row r="760" s="98" customFormat="1" ht="22.5" spans="1:19">
      <c r="A760" s="21">
        <v>4</v>
      </c>
      <c r="B760" s="342" t="s">
        <v>1641</v>
      </c>
      <c r="C760" s="31" t="s">
        <v>213</v>
      </c>
      <c r="D760" s="31" t="s">
        <v>1549</v>
      </c>
      <c r="E760" s="30" t="s">
        <v>1642</v>
      </c>
      <c r="F760" s="31" t="s">
        <v>150</v>
      </c>
      <c r="G760" s="124" t="s">
        <v>150</v>
      </c>
      <c r="H760" s="31" t="s">
        <v>201</v>
      </c>
      <c r="I760" s="68">
        <v>25</v>
      </c>
      <c r="J760" s="68" t="s">
        <v>80</v>
      </c>
      <c r="K760" s="68">
        <v>25</v>
      </c>
      <c r="L760" s="189" t="s">
        <v>1643</v>
      </c>
      <c r="M760" s="36">
        <v>4048</v>
      </c>
      <c r="N760" s="68">
        <v>13875</v>
      </c>
      <c r="O760" s="189" t="s">
        <v>50</v>
      </c>
      <c r="P760" s="368">
        <v>2021.03</v>
      </c>
      <c r="Q760" s="368">
        <v>2021.12</v>
      </c>
      <c r="R760" s="370" t="s">
        <v>150</v>
      </c>
      <c r="S760" s="370" t="s">
        <v>150</v>
      </c>
    </row>
    <row r="761" s="98" customFormat="1" ht="22.5" spans="1:19">
      <c r="A761" s="21">
        <v>5</v>
      </c>
      <c r="B761" s="342" t="s">
        <v>1641</v>
      </c>
      <c r="C761" s="31" t="s">
        <v>213</v>
      </c>
      <c r="D761" s="31" t="s">
        <v>1549</v>
      </c>
      <c r="E761" s="30" t="s">
        <v>1642</v>
      </c>
      <c r="F761" s="31" t="s">
        <v>283</v>
      </c>
      <c r="G761" s="31" t="s">
        <v>283</v>
      </c>
      <c r="H761" s="31" t="s">
        <v>201</v>
      </c>
      <c r="I761" s="68">
        <v>30</v>
      </c>
      <c r="J761" s="68" t="s">
        <v>80</v>
      </c>
      <c r="K761" s="68">
        <v>30</v>
      </c>
      <c r="L761" s="189" t="s">
        <v>1643</v>
      </c>
      <c r="M761" s="36">
        <v>3371</v>
      </c>
      <c r="N761" s="68">
        <v>10799</v>
      </c>
      <c r="O761" s="189" t="s">
        <v>50</v>
      </c>
      <c r="P761" s="368" t="s">
        <v>81</v>
      </c>
      <c r="Q761" s="368" t="s">
        <v>82</v>
      </c>
      <c r="R761" s="370" t="s">
        <v>283</v>
      </c>
      <c r="S761" s="370" t="s">
        <v>283</v>
      </c>
    </row>
    <row r="762" s="98" customFormat="1" ht="22.5" spans="1:19">
      <c r="A762" s="21">
        <v>6</v>
      </c>
      <c r="B762" s="342" t="s">
        <v>1641</v>
      </c>
      <c r="C762" s="31" t="s">
        <v>213</v>
      </c>
      <c r="D762" s="31" t="s">
        <v>1549</v>
      </c>
      <c r="E762" s="30" t="s">
        <v>1642</v>
      </c>
      <c r="F762" s="31" t="s">
        <v>144</v>
      </c>
      <c r="G762" s="31" t="s">
        <v>144</v>
      </c>
      <c r="H762" s="31" t="s">
        <v>201</v>
      </c>
      <c r="I762" s="68">
        <v>125</v>
      </c>
      <c r="J762" s="68" t="s">
        <v>80</v>
      </c>
      <c r="K762" s="68">
        <v>125</v>
      </c>
      <c r="L762" s="189" t="s">
        <v>1643</v>
      </c>
      <c r="M762" s="36">
        <v>1111</v>
      </c>
      <c r="N762" s="68">
        <v>3600</v>
      </c>
      <c r="O762" s="189" t="s">
        <v>50</v>
      </c>
      <c r="P762" s="368">
        <v>2021.03</v>
      </c>
      <c r="Q762" s="368">
        <v>2021.12</v>
      </c>
      <c r="R762" s="370" t="s">
        <v>144</v>
      </c>
      <c r="S762" s="370" t="s">
        <v>144</v>
      </c>
    </row>
    <row r="763" s="98" customFormat="1" ht="22.5" spans="1:19">
      <c r="A763" s="21">
        <v>7</v>
      </c>
      <c r="B763" s="342" t="s">
        <v>1641</v>
      </c>
      <c r="C763" s="31" t="s">
        <v>213</v>
      </c>
      <c r="D763" s="31" t="s">
        <v>1549</v>
      </c>
      <c r="E763" s="30" t="s">
        <v>1642</v>
      </c>
      <c r="F763" s="31" t="s">
        <v>99</v>
      </c>
      <c r="G763" s="31" t="s">
        <v>99</v>
      </c>
      <c r="H763" s="31" t="s">
        <v>201</v>
      </c>
      <c r="I763" s="68">
        <v>95</v>
      </c>
      <c r="J763" s="68" t="s">
        <v>80</v>
      </c>
      <c r="K763" s="68">
        <v>95</v>
      </c>
      <c r="L763" s="189" t="s">
        <v>1643</v>
      </c>
      <c r="M763" s="36">
        <v>4738</v>
      </c>
      <c r="N763" s="68">
        <v>16624</v>
      </c>
      <c r="O763" s="189" t="s">
        <v>50</v>
      </c>
      <c r="P763" s="368">
        <v>2021.03</v>
      </c>
      <c r="Q763" s="368">
        <v>2021.12</v>
      </c>
      <c r="R763" s="370" t="s">
        <v>99</v>
      </c>
      <c r="S763" s="370" t="s">
        <v>99</v>
      </c>
    </row>
    <row r="764" s="98" customFormat="1" ht="22.5" spans="1:19">
      <c r="A764" s="21">
        <v>8</v>
      </c>
      <c r="B764" s="342" t="s">
        <v>1641</v>
      </c>
      <c r="C764" s="31" t="s">
        <v>213</v>
      </c>
      <c r="D764" s="31" t="s">
        <v>1549</v>
      </c>
      <c r="E764" s="30" t="s">
        <v>1642</v>
      </c>
      <c r="F764" s="31" t="s">
        <v>157</v>
      </c>
      <c r="G764" s="31" t="s">
        <v>157</v>
      </c>
      <c r="H764" s="31" t="s">
        <v>201</v>
      </c>
      <c r="I764" s="68">
        <v>43</v>
      </c>
      <c r="J764" s="68" t="s">
        <v>80</v>
      </c>
      <c r="K764" s="68">
        <v>43</v>
      </c>
      <c r="L764" s="189" t="s">
        <v>1643</v>
      </c>
      <c r="M764" s="36">
        <v>3958</v>
      </c>
      <c r="N764" s="68">
        <v>13868</v>
      </c>
      <c r="O764" s="189" t="s">
        <v>50</v>
      </c>
      <c r="P764" s="368">
        <v>2021.03</v>
      </c>
      <c r="Q764" s="368">
        <v>2021.12</v>
      </c>
      <c r="R764" s="370" t="s">
        <v>157</v>
      </c>
      <c r="S764" s="370" t="s">
        <v>157</v>
      </c>
    </row>
    <row r="765" s="98" customFormat="1" ht="22.5" spans="1:19">
      <c r="A765" s="21">
        <v>9</v>
      </c>
      <c r="B765" s="342" t="s">
        <v>1641</v>
      </c>
      <c r="C765" s="31" t="s">
        <v>213</v>
      </c>
      <c r="D765" s="31" t="s">
        <v>1549</v>
      </c>
      <c r="E765" s="30" t="s">
        <v>1642</v>
      </c>
      <c r="F765" s="31" t="s">
        <v>458</v>
      </c>
      <c r="G765" s="31" t="s">
        <v>458</v>
      </c>
      <c r="H765" s="31" t="s">
        <v>201</v>
      </c>
      <c r="I765" s="68">
        <v>30</v>
      </c>
      <c r="J765" s="68" t="s">
        <v>80</v>
      </c>
      <c r="K765" s="68">
        <v>30</v>
      </c>
      <c r="L765" s="189" t="s">
        <v>1643</v>
      </c>
      <c r="M765" s="36">
        <v>1230</v>
      </c>
      <c r="N765" s="68">
        <v>3946</v>
      </c>
      <c r="O765" s="189" t="s">
        <v>50</v>
      </c>
      <c r="P765" s="368">
        <v>2021.03</v>
      </c>
      <c r="Q765" s="368">
        <v>2021.12</v>
      </c>
      <c r="R765" s="189" t="s">
        <v>827</v>
      </c>
      <c r="S765" s="189" t="s">
        <v>827</v>
      </c>
    </row>
    <row r="766" s="98" customFormat="1" ht="22.5" spans="1:19">
      <c r="A766" s="21">
        <v>10</v>
      </c>
      <c r="B766" s="342" t="s">
        <v>1641</v>
      </c>
      <c r="C766" s="31" t="s">
        <v>213</v>
      </c>
      <c r="D766" s="31" t="s">
        <v>1549</v>
      </c>
      <c r="E766" s="30" t="s">
        <v>1642</v>
      </c>
      <c r="F766" s="31" t="s">
        <v>170</v>
      </c>
      <c r="G766" s="31" t="s">
        <v>170</v>
      </c>
      <c r="H766" s="31" t="s">
        <v>201</v>
      </c>
      <c r="I766" s="68">
        <v>40</v>
      </c>
      <c r="J766" s="68" t="s">
        <v>80</v>
      </c>
      <c r="K766" s="68">
        <v>40</v>
      </c>
      <c r="L766" s="189" t="s">
        <v>1643</v>
      </c>
      <c r="M766" s="36">
        <v>1055</v>
      </c>
      <c r="N766" s="68">
        <v>3391</v>
      </c>
      <c r="O766" s="189" t="s">
        <v>50</v>
      </c>
      <c r="P766" s="368" t="s">
        <v>81</v>
      </c>
      <c r="Q766" s="368" t="s">
        <v>82</v>
      </c>
      <c r="R766" s="370" t="s">
        <v>170</v>
      </c>
      <c r="S766" s="370" t="s">
        <v>170</v>
      </c>
    </row>
    <row r="767" s="98" customFormat="1" ht="22.5" spans="1:19">
      <c r="A767" s="21">
        <v>11</v>
      </c>
      <c r="B767" s="342" t="s">
        <v>1641</v>
      </c>
      <c r="C767" s="31" t="s">
        <v>213</v>
      </c>
      <c r="D767" s="31" t="s">
        <v>1549</v>
      </c>
      <c r="E767" s="30" t="s">
        <v>1642</v>
      </c>
      <c r="F767" s="31" t="s">
        <v>412</v>
      </c>
      <c r="G767" s="124" t="s">
        <v>412</v>
      </c>
      <c r="H767" s="31" t="s">
        <v>201</v>
      </c>
      <c r="I767" s="68">
        <v>40</v>
      </c>
      <c r="J767" s="68" t="s">
        <v>80</v>
      </c>
      <c r="K767" s="68">
        <v>40</v>
      </c>
      <c r="L767" s="189" t="s">
        <v>1643</v>
      </c>
      <c r="M767" s="36">
        <v>1961</v>
      </c>
      <c r="N767" s="68">
        <v>5606</v>
      </c>
      <c r="O767" s="189" t="s">
        <v>50</v>
      </c>
      <c r="P767" s="368">
        <v>2021.03</v>
      </c>
      <c r="Q767" s="368">
        <v>2021.12</v>
      </c>
      <c r="R767" s="370" t="s">
        <v>412</v>
      </c>
      <c r="S767" s="370" t="s">
        <v>412</v>
      </c>
    </row>
    <row r="768" s="94" customFormat="1" ht="40.5" spans="1:19">
      <c r="A768" s="146" t="s">
        <v>1644</v>
      </c>
      <c r="B768" s="343" t="s">
        <v>1645</v>
      </c>
      <c r="C768" s="133"/>
      <c r="D768" s="133"/>
      <c r="E768" s="344"/>
      <c r="F768" s="133"/>
      <c r="G768" s="135"/>
      <c r="H768" s="133"/>
      <c r="I768" s="179">
        <v>380</v>
      </c>
      <c r="J768" s="179"/>
      <c r="K768" s="179">
        <v>380</v>
      </c>
      <c r="L768" s="177"/>
      <c r="M768" s="178"/>
      <c r="N768" s="179"/>
      <c r="O768" s="177"/>
      <c r="P768" s="180"/>
      <c r="Q768" s="180"/>
      <c r="R768" s="196"/>
      <c r="S768" s="196"/>
    </row>
    <row r="769" s="98" customFormat="1" ht="22.5" spans="1:19">
      <c r="A769" s="21">
        <v>1</v>
      </c>
      <c r="B769" s="342" t="s">
        <v>1646</v>
      </c>
      <c r="C769" s="31" t="s">
        <v>213</v>
      </c>
      <c r="D769" s="31" t="s">
        <v>29</v>
      </c>
      <c r="E769" s="30" t="s">
        <v>1647</v>
      </c>
      <c r="F769" s="31" t="s">
        <v>458</v>
      </c>
      <c r="G769" s="124" t="s">
        <v>1382</v>
      </c>
      <c r="H769" s="31" t="s">
        <v>1648</v>
      </c>
      <c r="I769" s="68">
        <v>20</v>
      </c>
      <c r="J769" s="68" t="s">
        <v>80</v>
      </c>
      <c r="K769" s="68">
        <v>20</v>
      </c>
      <c r="L769" s="189" t="s">
        <v>1643</v>
      </c>
      <c r="M769" s="395">
        <v>894</v>
      </c>
      <c r="N769" s="395" t="s">
        <v>1649</v>
      </c>
      <c r="O769" s="189" t="s">
        <v>50</v>
      </c>
      <c r="P769" s="368" t="s">
        <v>81</v>
      </c>
      <c r="Q769" s="368" t="s">
        <v>82</v>
      </c>
      <c r="R769" s="370" t="s">
        <v>458</v>
      </c>
      <c r="S769" s="370" t="s">
        <v>458</v>
      </c>
    </row>
    <row r="770" s="98" customFormat="1" ht="22.5" spans="1:19">
      <c r="A770" s="21">
        <v>2</v>
      </c>
      <c r="B770" s="342" t="s">
        <v>1646</v>
      </c>
      <c r="C770" s="31" t="s">
        <v>213</v>
      </c>
      <c r="D770" s="31" t="s">
        <v>29</v>
      </c>
      <c r="E770" s="30" t="s">
        <v>1647</v>
      </c>
      <c r="F770" s="31" t="s">
        <v>458</v>
      </c>
      <c r="G770" s="124" t="s">
        <v>1083</v>
      </c>
      <c r="H770" s="31" t="s">
        <v>1648</v>
      </c>
      <c r="I770" s="68">
        <v>20</v>
      </c>
      <c r="J770" s="68" t="s">
        <v>80</v>
      </c>
      <c r="K770" s="68">
        <v>20</v>
      </c>
      <c r="L770" s="189" t="s">
        <v>1643</v>
      </c>
      <c r="M770" s="395">
        <v>466</v>
      </c>
      <c r="N770" s="395" t="s">
        <v>1650</v>
      </c>
      <c r="O770" s="189" t="s">
        <v>50</v>
      </c>
      <c r="P770" s="368">
        <v>2021.03</v>
      </c>
      <c r="Q770" s="368">
        <v>2021.12</v>
      </c>
      <c r="R770" s="370" t="s">
        <v>458</v>
      </c>
      <c r="S770" s="370" t="s">
        <v>458</v>
      </c>
    </row>
    <row r="771" s="98" customFormat="1" ht="22.5" spans="1:19">
      <c r="A771" s="21">
        <v>3</v>
      </c>
      <c r="B771" s="342" t="s">
        <v>1646</v>
      </c>
      <c r="C771" s="31" t="s">
        <v>213</v>
      </c>
      <c r="D771" s="31" t="s">
        <v>29</v>
      </c>
      <c r="E771" s="30" t="s">
        <v>1647</v>
      </c>
      <c r="F771" s="31" t="s">
        <v>440</v>
      </c>
      <c r="G771" s="124" t="s">
        <v>318</v>
      </c>
      <c r="H771" s="31" t="s">
        <v>1648</v>
      </c>
      <c r="I771" s="68">
        <v>20</v>
      </c>
      <c r="J771" s="68" t="s">
        <v>80</v>
      </c>
      <c r="K771" s="68">
        <v>20</v>
      </c>
      <c r="L771" s="189" t="s">
        <v>1643</v>
      </c>
      <c r="M771" s="395">
        <v>367</v>
      </c>
      <c r="N771" s="395" t="s">
        <v>1651</v>
      </c>
      <c r="O771" s="189" t="s">
        <v>50</v>
      </c>
      <c r="P771" s="368" t="s">
        <v>81</v>
      </c>
      <c r="Q771" s="368" t="s">
        <v>82</v>
      </c>
      <c r="R771" s="370" t="s">
        <v>288</v>
      </c>
      <c r="S771" s="370" t="s">
        <v>288</v>
      </c>
    </row>
    <row r="772" s="98" customFormat="1" ht="22.5" spans="1:19">
      <c r="A772" s="21">
        <v>4</v>
      </c>
      <c r="B772" s="342" t="s">
        <v>1646</v>
      </c>
      <c r="C772" s="31" t="s">
        <v>213</v>
      </c>
      <c r="D772" s="31" t="s">
        <v>29</v>
      </c>
      <c r="E772" s="30" t="s">
        <v>1647</v>
      </c>
      <c r="F772" s="31" t="s">
        <v>440</v>
      </c>
      <c r="G772" s="124" t="s">
        <v>443</v>
      </c>
      <c r="H772" s="31" t="s">
        <v>1648</v>
      </c>
      <c r="I772" s="68">
        <v>20</v>
      </c>
      <c r="J772" s="68" t="s">
        <v>80</v>
      </c>
      <c r="K772" s="68">
        <v>20</v>
      </c>
      <c r="L772" s="189" t="s">
        <v>1643</v>
      </c>
      <c r="M772" s="396">
        <v>232</v>
      </c>
      <c r="N772" s="395">
        <v>1447</v>
      </c>
      <c r="O772" s="189" t="s">
        <v>50</v>
      </c>
      <c r="P772" s="368">
        <v>2021.03</v>
      </c>
      <c r="Q772" s="368">
        <v>2021.12</v>
      </c>
      <c r="R772" s="370" t="s">
        <v>288</v>
      </c>
      <c r="S772" s="370" t="s">
        <v>288</v>
      </c>
    </row>
    <row r="773" s="98" customFormat="1" ht="22.5" spans="1:19">
      <c r="A773" s="21">
        <v>5</v>
      </c>
      <c r="B773" s="342" t="s">
        <v>1646</v>
      </c>
      <c r="C773" s="31" t="s">
        <v>213</v>
      </c>
      <c r="D773" s="31" t="s">
        <v>29</v>
      </c>
      <c r="E773" s="30" t="s">
        <v>1647</v>
      </c>
      <c r="F773" s="31" t="s">
        <v>99</v>
      </c>
      <c r="G773" s="124" t="s">
        <v>591</v>
      </c>
      <c r="H773" s="31" t="s">
        <v>1648</v>
      </c>
      <c r="I773" s="68">
        <v>20</v>
      </c>
      <c r="J773" s="68" t="s">
        <v>80</v>
      </c>
      <c r="K773" s="68">
        <v>20</v>
      </c>
      <c r="L773" s="189" t="s">
        <v>1643</v>
      </c>
      <c r="M773" s="395">
        <v>624</v>
      </c>
      <c r="N773" s="395" t="s">
        <v>1652</v>
      </c>
      <c r="O773" s="189" t="s">
        <v>50</v>
      </c>
      <c r="P773" s="368" t="s">
        <v>81</v>
      </c>
      <c r="Q773" s="368" t="s">
        <v>82</v>
      </c>
      <c r="R773" s="370" t="s">
        <v>99</v>
      </c>
      <c r="S773" s="370" t="s">
        <v>99</v>
      </c>
    </row>
    <row r="774" s="98" customFormat="1" ht="22.5" spans="1:19">
      <c r="A774" s="21">
        <v>6</v>
      </c>
      <c r="B774" s="342" t="s">
        <v>1646</v>
      </c>
      <c r="C774" s="31" t="s">
        <v>213</v>
      </c>
      <c r="D774" s="31" t="s">
        <v>29</v>
      </c>
      <c r="E774" s="30" t="s">
        <v>1647</v>
      </c>
      <c r="F774" s="31" t="s">
        <v>99</v>
      </c>
      <c r="G774" s="124" t="s">
        <v>955</v>
      </c>
      <c r="H774" s="31" t="s">
        <v>1648</v>
      </c>
      <c r="I774" s="68">
        <v>20</v>
      </c>
      <c r="J774" s="68" t="s">
        <v>80</v>
      </c>
      <c r="K774" s="68">
        <v>20</v>
      </c>
      <c r="L774" s="189" t="s">
        <v>1643</v>
      </c>
      <c r="M774" s="396">
        <v>291</v>
      </c>
      <c r="N774" s="395">
        <v>1061</v>
      </c>
      <c r="O774" s="189" t="s">
        <v>50</v>
      </c>
      <c r="P774" s="368">
        <v>2021.03</v>
      </c>
      <c r="Q774" s="368">
        <v>2021.12</v>
      </c>
      <c r="R774" s="370" t="s">
        <v>99</v>
      </c>
      <c r="S774" s="370" t="s">
        <v>99</v>
      </c>
    </row>
    <row r="775" s="98" customFormat="1" ht="22.5" spans="1:19">
      <c r="A775" s="21">
        <v>7</v>
      </c>
      <c r="B775" s="342" t="s">
        <v>1646</v>
      </c>
      <c r="C775" s="31" t="s">
        <v>213</v>
      </c>
      <c r="D775" s="31" t="s">
        <v>29</v>
      </c>
      <c r="E775" s="30" t="s">
        <v>1647</v>
      </c>
      <c r="F775" s="31" t="s">
        <v>283</v>
      </c>
      <c r="G775" s="124" t="s">
        <v>551</v>
      </c>
      <c r="H775" s="31" t="s">
        <v>1648</v>
      </c>
      <c r="I775" s="68">
        <v>20</v>
      </c>
      <c r="J775" s="68" t="s">
        <v>80</v>
      </c>
      <c r="K775" s="68">
        <v>20</v>
      </c>
      <c r="L775" s="189" t="s">
        <v>1643</v>
      </c>
      <c r="M775" s="395">
        <v>598</v>
      </c>
      <c r="N775" s="395" t="s">
        <v>1653</v>
      </c>
      <c r="O775" s="189" t="s">
        <v>50</v>
      </c>
      <c r="P775" s="368" t="s">
        <v>81</v>
      </c>
      <c r="Q775" s="368" t="s">
        <v>82</v>
      </c>
      <c r="R775" s="370" t="s">
        <v>283</v>
      </c>
      <c r="S775" s="370" t="s">
        <v>283</v>
      </c>
    </row>
    <row r="776" s="98" customFormat="1" ht="22.5" spans="1:19">
      <c r="A776" s="21">
        <v>8</v>
      </c>
      <c r="B776" s="342" t="s">
        <v>1646</v>
      </c>
      <c r="C776" s="31" t="s">
        <v>213</v>
      </c>
      <c r="D776" s="31" t="s">
        <v>29</v>
      </c>
      <c r="E776" s="30" t="s">
        <v>1647</v>
      </c>
      <c r="F776" s="31" t="s">
        <v>283</v>
      </c>
      <c r="G776" s="124" t="s">
        <v>333</v>
      </c>
      <c r="H776" s="31" t="s">
        <v>1648</v>
      </c>
      <c r="I776" s="68">
        <v>20</v>
      </c>
      <c r="J776" s="68" t="s">
        <v>80</v>
      </c>
      <c r="K776" s="68">
        <v>20</v>
      </c>
      <c r="L776" s="189" t="s">
        <v>1643</v>
      </c>
      <c r="M776" s="396">
        <v>598</v>
      </c>
      <c r="N776" s="395">
        <v>2187</v>
      </c>
      <c r="O776" s="189" t="s">
        <v>50</v>
      </c>
      <c r="P776" s="368">
        <v>2021.03</v>
      </c>
      <c r="Q776" s="368">
        <v>2021.12</v>
      </c>
      <c r="R776" s="370" t="s">
        <v>283</v>
      </c>
      <c r="S776" s="370" t="s">
        <v>283</v>
      </c>
    </row>
    <row r="777" s="98" customFormat="1" ht="22.5" spans="1:19">
      <c r="A777" s="21">
        <v>9</v>
      </c>
      <c r="B777" s="342" t="s">
        <v>1646</v>
      </c>
      <c r="C777" s="31" t="s">
        <v>213</v>
      </c>
      <c r="D777" s="31" t="s">
        <v>29</v>
      </c>
      <c r="E777" s="30" t="s">
        <v>1647</v>
      </c>
      <c r="F777" s="31" t="s">
        <v>150</v>
      </c>
      <c r="G777" s="124" t="s">
        <v>329</v>
      </c>
      <c r="H777" s="31" t="s">
        <v>1648</v>
      </c>
      <c r="I777" s="68">
        <v>20</v>
      </c>
      <c r="J777" s="68" t="s">
        <v>80</v>
      </c>
      <c r="K777" s="68">
        <v>20</v>
      </c>
      <c r="L777" s="189" t="s">
        <v>1643</v>
      </c>
      <c r="M777" s="395">
        <v>601</v>
      </c>
      <c r="N777" s="395" t="s">
        <v>1654</v>
      </c>
      <c r="O777" s="189" t="s">
        <v>50</v>
      </c>
      <c r="P777" s="368" t="s">
        <v>81</v>
      </c>
      <c r="Q777" s="368" t="s">
        <v>82</v>
      </c>
      <c r="R777" s="370" t="s">
        <v>150</v>
      </c>
      <c r="S777" s="370" t="s">
        <v>150</v>
      </c>
    </row>
    <row r="778" s="98" customFormat="1" ht="22.5" spans="1:19">
      <c r="A778" s="21">
        <v>10</v>
      </c>
      <c r="B778" s="342" t="s">
        <v>1646</v>
      </c>
      <c r="C778" s="31" t="s">
        <v>213</v>
      </c>
      <c r="D778" s="31" t="s">
        <v>29</v>
      </c>
      <c r="E778" s="30" t="s">
        <v>1647</v>
      </c>
      <c r="F778" s="31" t="s">
        <v>157</v>
      </c>
      <c r="G778" s="124" t="s">
        <v>701</v>
      </c>
      <c r="H778" s="31" t="s">
        <v>1648</v>
      </c>
      <c r="I778" s="68">
        <v>20</v>
      </c>
      <c r="J778" s="68" t="s">
        <v>80</v>
      </c>
      <c r="K778" s="68">
        <v>20</v>
      </c>
      <c r="L778" s="189" t="s">
        <v>1643</v>
      </c>
      <c r="M778" s="395">
        <v>314</v>
      </c>
      <c r="N778" s="395" t="s">
        <v>1655</v>
      </c>
      <c r="O778" s="189" t="s">
        <v>50</v>
      </c>
      <c r="P778" s="368" t="s">
        <v>81</v>
      </c>
      <c r="Q778" s="368" t="s">
        <v>82</v>
      </c>
      <c r="R778" s="370" t="s">
        <v>157</v>
      </c>
      <c r="S778" s="370" t="s">
        <v>157</v>
      </c>
    </row>
    <row r="779" s="98" customFormat="1" ht="22.5" spans="1:19">
      <c r="A779" s="21">
        <v>11</v>
      </c>
      <c r="B779" s="342" t="s">
        <v>1646</v>
      </c>
      <c r="C779" s="31" t="s">
        <v>213</v>
      </c>
      <c r="D779" s="31" t="s">
        <v>29</v>
      </c>
      <c r="E779" s="30" t="s">
        <v>1647</v>
      </c>
      <c r="F779" s="31" t="s">
        <v>157</v>
      </c>
      <c r="G779" s="124" t="s">
        <v>885</v>
      </c>
      <c r="H779" s="31" t="s">
        <v>1648</v>
      </c>
      <c r="I779" s="68">
        <v>20</v>
      </c>
      <c r="J779" s="68" t="s">
        <v>80</v>
      </c>
      <c r="K779" s="68">
        <v>20</v>
      </c>
      <c r="L779" s="189" t="s">
        <v>1643</v>
      </c>
      <c r="M779" s="396">
        <v>211</v>
      </c>
      <c r="N779" s="395">
        <v>1105</v>
      </c>
      <c r="O779" s="189" t="s">
        <v>50</v>
      </c>
      <c r="P779" s="368">
        <v>2021.03</v>
      </c>
      <c r="Q779" s="368">
        <v>2021.12</v>
      </c>
      <c r="R779" s="370" t="s">
        <v>157</v>
      </c>
      <c r="S779" s="370" t="s">
        <v>157</v>
      </c>
    </row>
    <row r="780" s="98" customFormat="1" ht="22.5" spans="1:19">
      <c r="A780" s="21">
        <v>12</v>
      </c>
      <c r="B780" s="342" t="s">
        <v>1646</v>
      </c>
      <c r="C780" s="31" t="s">
        <v>213</v>
      </c>
      <c r="D780" s="31" t="s">
        <v>29</v>
      </c>
      <c r="E780" s="30" t="s">
        <v>1647</v>
      </c>
      <c r="F780" s="31" t="s">
        <v>1656</v>
      </c>
      <c r="G780" s="124" t="s">
        <v>119</v>
      </c>
      <c r="H780" s="31" t="s">
        <v>1648</v>
      </c>
      <c r="I780" s="68">
        <v>20</v>
      </c>
      <c r="J780" s="68" t="s">
        <v>80</v>
      </c>
      <c r="K780" s="68">
        <v>20</v>
      </c>
      <c r="L780" s="189" t="s">
        <v>1643</v>
      </c>
      <c r="M780" s="395">
        <v>530</v>
      </c>
      <c r="N780" s="395" t="s">
        <v>1657</v>
      </c>
      <c r="O780" s="189" t="s">
        <v>50</v>
      </c>
      <c r="P780" s="368" t="s">
        <v>81</v>
      </c>
      <c r="Q780" s="368" t="s">
        <v>82</v>
      </c>
      <c r="R780" s="370" t="s">
        <v>199</v>
      </c>
      <c r="S780" s="370" t="s">
        <v>199</v>
      </c>
    </row>
    <row r="781" s="98" customFormat="1" ht="22.5" spans="1:19">
      <c r="A781" s="21">
        <v>13</v>
      </c>
      <c r="B781" s="342" t="s">
        <v>1646</v>
      </c>
      <c r="C781" s="31" t="s">
        <v>213</v>
      </c>
      <c r="D781" s="31" t="s">
        <v>29</v>
      </c>
      <c r="E781" s="30" t="s">
        <v>1647</v>
      </c>
      <c r="F781" s="31" t="s">
        <v>131</v>
      </c>
      <c r="G781" s="124" t="s">
        <v>184</v>
      </c>
      <c r="H781" s="31" t="s">
        <v>1648</v>
      </c>
      <c r="I781" s="68">
        <v>20</v>
      </c>
      <c r="J781" s="68" t="s">
        <v>80</v>
      </c>
      <c r="K781" s="68">
        <v>20</v>
      </c>
      <c r="L781" s="189" t="s">
        <v>1643</v>
      </c>
      <c r="M781" s="395">
        <v>634</v>
      </c>
      <c r="N781" s="395" t="s">
        <v>1658</v>
      </c>
      <c r="O781" s="189" t="s">
        <v>50</v>
      </c>
      <c r="P781" s="368">
        <v>2021.03</v>
      </c>
      <c r="Q781" s="368">
        <v>2021.12</v>
      </c>
      <c r="R781" s="370" t="s">
        <v>131</v>
      </c>
      <c r="S781" s="370" t="s">
        <v>131</v>
      </c>
    </row>
    <row r="782" s="98" customFormat="1" ht="22.5" spans="1:19">
      <c r="A782" s="21">
        <v>14</v>
      </c>
      <c r="B782" s="342" t="s">
        <v>1646</v>
      </c>
      <c r="C782" s="31" t="s">
        <v>213</v>
      </c>
      <c r="D782" s="31" t="s">
        <v>29</v>
      </c>
      <c r="E782" s="30" t="s">
        <v>1647</v>
      </c>
      <c r="F782" s="31" t="s">
        <v>131</v>
      </c>
      <c r="G782" s="124" t="s">
        <v>1013</v>
      </c>
      <c r="H782" s="31" t="s">
        <v>1648</v>
      </c>
      <c r="I782" s="68">
        <v>20</v>
      </c>
      <c r="J782" s="68" t="s">
        <v>80</v>
      </c>
      <c r="K782" s="68">
        <v>20</v>
      </c>
      <c r="L782" s="189" t="s">
        <v>1643</v>
      </c>
      <c r="M782" s="396">
        <v>926</v>
      </c>
      <c r="N782" s="395">
        <v>3527</v>
      </c>
      <c r="O782" s="189" t="s">
        <v>50</v>
      </c>
      <c r="P782" s="368" t="s">
        <v>81</v>
      </c>
      <c r="Q782" s="368" t="s">
        <v>82</v>
      </c>
      <c r="R782" s="370" t="s">
        <v>131</v>
      </c>
      <c r="S782" s="370" t="s">
        <v>131</v>
      </c>
    </row>
    <row r="783" s="98" customFormat="1" ht="22.5" spans="1:19">
      <c r="A783" s="21">
        <v>15</v>
      </c>
      <c r="B783" s="342" t="s">
        <v>1646</v>
      </c>
      <c r="C783" s="31" t="s">
        <v>213</v>
      </c>
      <c r="D783" s="31" t="s">
        <v>29</v>
      </c>
      <c r="E783" s="30" t="s">
        <v>1647</v>
      </c>
      <c r="F783" s="31" t="s">
        <v>170</v>
      </c>
      <c r="G783" s="124" t="s">
        <v>306</v>
      </c>
      <c r="H783" s="31" t="s">
        <v>1648</v>
      </c>
      <c r="I783" s="68">
        <v>20</v>
      </c>
      <c r="J783" s="68" t="s">
        <v>80</v>
      </c>
      <c r="K783" s="68">
        <v>20</v>
      </c>
      <c r="L783" s="189" t="s">
        <v>1643</v>
      </c>
      <c r="M783" s="395">
        <v>657</v>
      </c>
      <c r="N783" s="395" t="s">
        <v>1659</v>
      </c>
      <c r="O783" s="189" t="s">
        <v>50</v>
      </c>
      <c r="P783" s="368">
        <v>2021.03</v>
      </c>
      <c r="Q783" s="368">
        <v>2021.12</v>
      </c>
      <c r="R783" s="370" t="s">
        <v>170</v>
      </c>
      <c r="S783" s="370" t="s">
        <v>170</v>
      </c>
    </row>
    <row r="784" s="98" customFormat="1" ht="22.5" spans="1:19">
      <c r="A784" s="21">
        <v>16</v>
      </c>
      <c r="B784" s="342" t="s">
        <v>1646</v>
      </c>
      <c r="C784" s="31" t="s">
        <v>213</v>
      </c>
      <c r="D784" s="31" t="s">
        <v>29</v>
      </c>
      <c r="E784" s="30" t="s">
        <v>1647</v>
      </c>
      <c r="F784" s="31" t="s">
        <v>144</v>
      </c>
      <c r="G784" s="124" t="s">
        <v>737</v>
      </c>
      <c r="H784" s="31" t="s">
        <v>1648</v>
      </c>
      <c r="I784" s="68">
        <v>20</v>
      </c>
      <c r="J784" s="68" t="s">
        <v>80</v>
      </c>
      <c r="K784" s="68">
        <v>20</v>
      </c>
      <c r="L784" s="189" t="s">
        <v>1643</v>
      </c>
      <c r="M784" s="395">
        <v>382</v>
      </c>
      <c r="N784" s="395" t="s">
        <v>1660</v>
      </c>
      <c r="O784" s="189" t="s">
        <v>50</v>
      </c>
      <c r="P784" s="368" t="s">
        <v>81</v>
      </c>
      <c r="Q784" s="368" t="s">
        <v>82</v>
      </c>
      <c r="R784" s="370" t="s">
        <v>144</v>
      </c>
      <c r="S784" s="370" t="s">
        <v>144</v>
      </c>
    </row>
    <row r="785" s="98" customFormat="1" ht="22.5" spans="1:19">
      <c r="A785" s="21">
        <v>17</v>
      </c>
      <c r="B785" s="342" t="s">
        <v>1646</v>
      </c>
      <c r="C785" s="31" t="s">
        <v>213</v>
      </c>
      <c r="D785" s="31" t="s">
        <v>29</v>
      </c>
      <c r="E785" s="30" t="s">
        <v>1647</v>
      </c>
      <c r="F785" s="31" t="s">
        <v>144</v>
      </c>
      <c r="G785" s="124" t="s">
        <v>107</v>
      </c>
      <c r="H785" s="31" t="s">
        <v>1648</v>
      </c>
      <c r="I785" s="68">
        <v>20</v>
      </c>
      <c r="J785" s="68" t="s">
        <v>80</v>
      </c>
      <c r="K785" s="68">
        <v>20</v>
      </c>
      <c r="L785" s="189" t="s">
        <v>1643</v>
      </c>
      <c r="M785" s="395">
        <v>196</v>
      </c>
      <c r="N785" s="395" t="s">
        <v>1661</v>
      </c>
      <c r="O785" s="189" t="s">
        <v>50</v>
      </c>
      <c r="P785" s="368">
        <v>2021.03</v>
      </c>
      <c r="Q785" s="368">
        <v>2021.12</v>
      </c>
      <c r="R785" s="370" t="s">
        <v>144</v>
      </c>
      <c r="S785" s="370" t="s">
        <v>144</v>
      </c>
    </row>
    <row r="786" s="98" customFormat="1" ht="22.5" spans="1:19">
      <c r="A786" s="21">
        <v>18</v>
      </c>
      <c r="B786" s="342" t="s">
        <v>1646</v>
      </c>
      <c r="C786" s="31" t="s">
        <v>213</v>
      </c>
      <c r="D786" s="31" t="s">
        <v>29</v>
      </c>
      <c r="E786" s="30" t="s">
        <v>1647</v>
      </c>
      <c r="F786" s="31" t="s">
        <v>412</v>
      </c>
      <c r="G786" s="124" t="s">
        <v>819</v>
      </c>
      <c r="H786" s="31" t="s">
        <v>1648</v>
      </c>
      <c r="I786" s="68">
        <v>20</v>
      </c>
      <c r="J786" s="68" t="s">
        <v>80</v>
      </c>
      <c r="K786" s="68">
        <v>20</v>
      </c>
      <c r="L786" s="189" t="s">
        <v>1643</v>
      </c>
      <c r="M786" s="396">
        <v>365</v>
      </c>
      <c r="N786" s="395">
        <v>1240</v>
      </c>
      <c r="O786" s="189" t="s">
        <v>50</v>
      </c>
      <c r="P786" s="368" t="s">
        <v>81</v>
      </c>
      <c r="Q786" s="368" t="s">
        <v>82</v>
      </c>
      <c r="R786" s="370" t="s">
        <v>412</v>
      </c>
      <c r="S786" s="370" t="s">
        <v>412</v>
      </c>
    </row>
    <row r="787" s="98" customFormat="1" ht="22.5" spans="1:19">
      <c r="A787" s="21">
        <v>19</v>
      </c>
      <c r="B787" s="342" t="s">
        <v>1646</v>
      </c>
      <c r="C787" s="31" t="s">
        <v>213</v>
      </c>
      <c r="D787" s="31" t="s">
        <v>29</v>
      </c>
      <c r="E787" s="30" t="s">
        <v>1647</v>
      </c>
      <c r="F787" s="31" t="s">
        <v>412</v>
      </c>
      <c r="G787" s="124" t="s">
        <v>895</v>
      </c>
      <c r="H787" s="31" t="s">
        <v>1648</v>
      </c>
      <c r="I787" s="68">
        <v>20</v>
      </c>
      <c r="J787" s="68" t="s">
        <v>80</v>
      </c>
      <c r="K787" s="68">
        <v>20</v>
      </c>
      <c r="L787" s="189" t="s">
        <v>1643</v>
      </c>
      <c r="M787" s="396">
        <v>247</v>
      </c>
      <c r="N787" s="395">
        <v>978</v>
      </c>
      <c r="O787" s="189" t="s">
        <v>50</v>
      </c>
      <c r="P787" s="368">
        <v>2021.03</v>
      </c>
      <c r="Q787" s="368">
        <v>2021.12</v>
      </c>
      <c r="R787" s="370" t="s">
        <v>412</v>
      </c>
      <c r="S787" s="370" t="s">
        <v>412</v>
      </c>
    </row>
    <row r="788" s="94" customFormat="1" ht="27" spans="1:19">
      <c r="A788" s="146" t="s">
        <v>1662</v>
      </c>
      <c r="B788" s="343" t="s">
        <v>1663</v>
      </c>
      <c r="C788" s="133"/>
      <c r="D788" s="133"/>
      <c r="E788" s="344"/>
      <c r="F788" s="133"/>
      <c r="G788" s="135"/>
      <c r="H788" s="133"/>
      <c r="I788" s="179">
        <v>220</v>
      </c>
      <c r="J788" s="179"/>
      <c r="K788" s="179">
        <v>220</v>
      </c>
      <c r="L788" s="177"/>
      <c r="M788" s="178"/>
      <c r="N788" s="179"/>
      <c r="O788" s="177"/>
      <c r="P788" s="180"/>
      <c r="Q788" s="180"/>
      <c r="R788" s="196"/>
      <c r="S788" s="196"/>
    </row>
    <row r="789" s="98" customFormat="1" ht="33.75" spans="1:19">
      <c r="A789" s="21">
        <v>1</v>
      </c>
      <c r="B789" s="342" t="s">
        <v>1664</v>
      </c>
      <c r="C789" s="31" t="s">
        <v>1665</v>
      </c>
      <c r="D789" s="31" t="s">
        <v>1666</v>
      </c>
      <c r="E789" s="30" t="s">
        <v>1667</v>
      </c>
      <c r="F789" s="31" t="s">
        <v>1656</v>
      </c>
      <c r="G789" s="124" t="s">
        <v>126</v>
      </c>
      <c r="H789" s="31" t="s">
        <v>1648</v>
      </c>
      <c r="I789" s="68">
        <v>20</v>
      </c>
      <c r="J789" s="68" t="s">
        <v>80</v>
      </c>
      <c r="K789" s="68">
        <v>20</v>
      </c>
      <c r="L789" s="189" t="s">
        <v>1643</v>
      </c>
      <c r="M789" s="395">
        <v>478</v>
      </c>
      <c r="N789" s="395" t="s">
        <v>1668</v>
      </c>
      <c r="O789" s="189" t="s">
        <v>50</v>
      </c>
      <c r="P789" s="368">
        <v>2021.03</v>
      </c>
      <c r="Q789" s="368">
        <v>2021.12</v>
      </c>
      <c r="R789" s="370" t="s">
        <v>199</v>
      </c>
      <c r="S789" s="370" t="s">
        <v>199</v>
      </c>
    </row>
    <row r="790" s="98" customFormat="1" ht="33.75" spans="1:19">
      <c r="A790" s="21">
        <v>2</v>
      </c>
      <c r="B790" s="342" t="s">
        <v>1664</v>
      </c>
      <c r="C790" s="31" t="s">
        <v>1665</v>
      </c>
      <c r="D790" s="31" t="s">
        <v>1666</v>
      </c>
      <c r="E790" s="30" t="s">
        <v>1667</v>
      </c>
      <c r="F790" s="31" t="s">
        <v>458</v>
      </c>
      <c r="G790" s="124" t="s">
        <v>480</v>
      </c>
      <c r="H790" s="31" t="s">
        <v>1648</v>
      </c>
      <c r="I790" s="68">
        <v>20</v>
      </c>
      <c r="J790" s="68" t="s">
        <v>80</v>
      </c>
      <c r="K790" s="68">
        <v>20</v>
      </c>
      <c r="L790" s="189" t="s">
        <v>1643</v>
      </c>
      <c r="M790" s="395">
        <v>482</v>
      </c>
      <c r="N790" s="395" t="s">
        <v>1669</v>
      </c>
      <c r="O790" s="189" t="s">
        <v>50</v>
      </c>
      <c r="P790" s="368" t="s">
        <v>81</v>
      </c>
      <c r="Q790" s="368" t="s">
        <v>82</v>
      </c>
      <c r="R790" s="370" t="s">
        <v>458</v>
      </c>
      <c r="S790" s="370" t="s">
        <v>458</v>
      </c>
    </row>
    <row r="791" s="98" customFormat="1" ht="33.75" spans="1:19">
      <c r="A791" s="21">
        <v>3</v>
      </c>
      <c r="B791" s="342" t="s">
        <v>1664</v>
      </c>
      <c r="C791" s="31" t="s">
        <v>1665</v>
      </c>
      <c r="D791" s="31" t="s">
        <v>1666</v>
      </c>
      <c r="E791" s="30" t="s">
        <v>1667</v>
      </c>
      <c r="F791" s="31" t="s">
        <v>412</v>
      </c>
      <c r="G791" s="124" t="s">
        <v>890</v>
      </c>
      <c r="H791" s="31" t="s">
        <v>1648</v>
      </c>
      <c r="I791" s="68">
        <v>20</v>
      </c>
      <c r="J791" s="68" t="s">
        <v>80</v>
      </c>
      <c r="K791" s="68">
        <v>20</v>
      </c>
      <c r="L791" s="189" t="s">
        <v>1643</v>
      </c>
      <c r="M791" s="396">
        <v>392</v>
      </c>
      <c r="N791" s="395">
        <v>1764</v>
      </c>
      <c r="O791" s="189" t="s">
        <v>50</v>
      </c>
      <c r="P791" s="368">
        <v>2021.03</v>
      </c>
      <c r="Q791" s="368">
        <v>2021.12</v>
      </c>
      <c r="R791" s="370" t="s">
        <v>412</v>
      </c>
      <c r="S791" s="370" t="s">
        <v>412</v>
      </c>
    </row>
    <row r="792" s="98" customFormat="1" ht="33.75" spans="1:19">
      <c r="A792" s="371">
        <v>4</v>
      </c>
      <c r="B792" s="372" t="s">
        <v>1664</v>
      </c>
      <c r="C792" s="203" t="s">
        <v>1665</v>
      </c>
      <c r="D792" s="203" t="s">
        <v>1666</v>
      </c>
      <c r="E792" s="373" t="s">
        <v>1667</v>
      </c>
      <c r="F792" s="203" t="s">
        <v>99</v>
      </c>
      <c r="G792" s="374" t="s">
        <v>761</v>
      </c>
      <c r="H792" s="203" t="s">
        <v>1648</v>
      </c>
      <c r="I792" s="397">
        <v>20</v>
      </c>
      <c r="J792" s="397" t="s">
        <v>80</v>
      </c>
      <c r="K792" s="397">
        <v>20</v>
      </c>
      <c r="L792" s="219" t="s">
        <v>1643</v>
      </c>
      <c r="M792" s="240">
        <v>261</v>
      </c>
      <c r="N792" s="240" t="s">
        <v>1670</v>
      </c>
      <c r="O792" s="219" t="s">
        <v>50</v>
      </c>
      <c r="P792" s="398">
        <v>2021.03</v>
      </c>
      <c r="Q792" s="398">
        <v>2021.12</v>
      </c>
      <c r="R792" s="416" t="s">
        <v>99</v>
      </c>
      <c r="S792" s="416" t="s">
        <v>99</v>
      </c>
    </row>
    <row r="793" s="98" customFormat="1" ht="33.75" spans="1:19">
      <c r="A793" s="21">
        <v>5</v>
      </c>
      <c r="B793" s="342" t="s">
        <v>1664</v>
      </c>
      <c r="C793" s="31" t="s">
        <v>1665</v>
      </c>
      <c r="D793" s="31" t="s">
        <v>1666</v>
      </c>
      <c r="E793" s="30" t="s">
        <v>1667</v>
      </c>
      <c r="F793" s="31" t="s">
        <v>170</v>
      </c>
      <c r="G793" s="124" t="s">
        <v>633</v>
      </c>
      <c r="H793" s="31" t="s">
        <v>1648</v>
      </c>
      <c r="I793" s="68">
        <v>20</v>
      </c>
      <c r="J793" s="68" t="s">
        <v>80</v>
      </c>
      <c r="K793" s="68">
        <v>20</v>
      </c>
      <c r="L793" s="189" t="s">
        <v>1643</v>
      </c>
      <c r="M793" s="395">
        <v>657</v>
      </c>
      <c r="N793" s="395" t="s">
        <v>1659</v>
      </c>
      <c r="O793" s="189" t="s">
        <v>50</v>
      </c>
      <c r="P793" s="368" t="s">
        <v>81</v>
      </c>
      <c r="Q793" s="368" t="s">
        <v>82</v>
      </c>
      <c r="R793" s="370" t="s">
        <v>170</v>
      </c>
      <c r="S793" s="370" t="s">
        <v>170</v>
      </c>
    </row>
    <row r="794" s="98" customFormat="1" ht="33.75" spans="1:19">
      <c r="A794" s="21">
        <v>6</v>
      </c>
      <c r="B794" s="342" t="s">
        <v>1664</v>
      </c>
      <c r="C794" s="31" t="s">
        <v>1665</v>
      </c>
      <c r="D794" s="31" t="s">
        <v>1666</v>
      </c>
      <c r="E794" s="30" t="s">
        <v>1667</v>
      </c>
      <c r="F794" s="31" t="s">
        <v>131</v>
      </c>
      <c r="G794" s="124" t="s">
        <v>450</v>
      </c>
      <c r="H794" s="31" t="s">
        <v>1648</v>
      </c>
      <c r="I794" s="68">
        <v>20</v>
      </c>
      <c r="J794" s="68" t="s">
        <v>80</v>
      </c>
      <c r="K794" s="68">
        <v>20</v>
      </c>
      <c r="L794" s="189" t="s">
        <v>1643</v>
      </c>
      <c r="M794" s="396">
        <v>382</v>
      </c>
      <c r="N794" s="395">
        <v>1515</v>
      </c>
      <c r="O794" s="189" t="s">
        <v>50</v>
      </c>
      <c r="P794" s="368">
        <v>2021.03</v>
      </c>
      <c r="Q794" s="368">
        <v>2021.12</v>
      </c>
      <c r="R794" s="370" t="s">
        <v>131</v>
      </c>
      <c r="S794" s="370" t="s">
        <v>131</v>
      </c>
    </row>
    <row r="795" s="98" customFormat="1" ht="33.75" spans="1:19">
      <c r="A795" s="21">
        <v>7</v>
      </c>
      <c r="B795" s="342" t="s">
        <v>1664</v>
      </c>
      <c r="C795" s="31" t="s">
        <v>1665</v>
      </c>
      <c r="D795" s="31" t="s">
        <v>1666</v>
      </c>
      <c r="E795" s="30" t="s">
        <v>1667</v>
      </c>
      <c r="F795" s="31" t="s">
        <v>157</v>
      </c>
      <c r="G795" s="124" t="s">
        <v>190</v>
      </c>
      <c r="H795" s="31" t="s">
        <v>1648</v>
      </c>
      <c r="I795" s="68">
        <v>20</v>
      </c>
      <c r="J795" s="68" t="s">
        <v>80</v>
      </c>
      <c r="K795" s="68">
        <v>20</v>
      </c>
      <c r="L795" s="189" t="s">
        <v>1643</v>
      </c>
      <c r="M795" s="395">
        <v>296</v>
      </c>
      <c r="N795" s="395" t="s">
        <v>1671</v>
      </c>
      <c r="O795" s="189" t="s">
        <v>50</v>
      </c>
      <c r="P795" s="368">
        <v>2021.03</v>
      </c>
      <c r="Q795" s="368">
        <v>2021.12</v>
      </c>
      <c r="R795" s="370" t="s">
        <v>157</v>
      </c>
      <c r="S795" s="370" t="s">
        <v>157</v>
      </c>
    </row>
    <row r="796" s="98" customFormat="1" ht="33.75" spans="1:19">
      <c r="A796" s="21">
        <v>8</v>
      </c>
      <c r="B796" s="342" t="s">
        <v>1664</v>
      </c>
      <c r="C796" s="31" t="s">
        <v>1665</v>
      </c>
      <c r="D796" s="31" t="s">
        <v>1666</v>
      </c>
      <c r="E796" s="30" t="s">
        <v>1667</v>
      </c>
      <c r="F796" s="31" t="s">
        <v>150</v>
      </c>
      <c r="G796" s="124" t="s">
        <v>114</v>
      </c>
      <c r="H796" s="31" t="s">
        <v>1648</v>
      </c>
      <c r="I796" s="68">
        <v>20</v>
      </c>
      <c r="J796" s="68" t="s">
        <v>80</v>
      </c>
      <c r="K796" s="68">
        <v>20</v>
      </c>
      <c r="L796" s="189" t="s">
        <v>1643</v>
      </c>
      <c r="M796" s="396">
        <v>384</v>
      </c>
      <c r="N796" s="395">
        <v>1505</v>
      </c>
      <c r="O796" s="189" t="s">
        <v>50</v>
      </c>
      <c r="P796" s="368">
        <v>2021.03</v>
      </c>
      <c r="Q796" s="368">
        <v>2021.12</v>
      </c>
      <c r="R796" s="370" t="s">
        <v>150</v>
      </c>
      <c r="S796" s="370" t="s">
        <v>150</v>
      </c>
    </row>
    <row r="797" s="98" customFormat="1" ht="33.75" spans="1:19">
      <c r="A797" s="21">
        <v>9</v>
      </c>
      <c r="B797" s="342" t="s">
        <v>1664</v>
      </c>
      <c r="C797" s="31" t="s">
        <v>1665</v>
      </c>
      <c r="D797" s="31" t="s">
        <v>1666</v>
      </c>
      <c r="E797" s="30" t="s">
        <v>1667</v>
      </c>
      <c r="F797" s="31" t="s">
        <v>144</v>
      </c>
      <c r="G797" s="124" t="s">
        <v>731</v>
      </c>
      <c r="H797" s="31" t="s">
        <v>1648</v>
      </c>
      <c r="I797" s="68">
        <v>20</v>
      </c>
      <c r="J797" s="68" t="s">
        <v>80</v>
      </c>
      <c r="K797" s="68">
        <v>20</v>
      </c>
      <c r="L797" s="189" t="s">
        <v>1643</v>
      </c>
      <c r="M797" s="395">
        <v>824</v>
      </c>
      <c r="N797" s="395" t="s">
        <v>1672</v>
      </c>
      <c r="O797" s="189" t="s">
        <v>50</v>
      </c>
      <c r="P797" s="368">
        <v>2021.03</v>
      </c>
      <c r="Q797" s="368">
        <v>2021.12</v>
      </c>
      <c r="R797" s="370" t="s">
        <v>144</v>
      </c>
      <c r="S797" s="370" t="s">
        <v>144</v>
      </c>
    </row>
    <row r="798" s="98" customFormat="1" ht="33.75" spans="1:19">
      <c r="A798" s="21">
        <v>10</v>
      </c>
      <c r="B798" s="342" t="s">
        <v>1664</v>
      </c>
      <c r="C798" s="31" t="s">
        <v>1665</v>
      </c>
      <c r="D798" s="31" t="s">
        <v>1666</v>
      </c>
      <c r="E798" s="30" t="s">
        <v>1667</v>
      </c>
      <c r="F798" s="31" t="s">
        <v>283</v>
      </c>
      <c r="G798" s="124" t="s">
        <v>486</v>
      </c>
      <c r="H798" s="31" t="s">
        <v>1648</v>
      </c>
      <c r="I798" s="68">
        <v>20</v>
      </c>
      <c r="J798" s="68" t="s">
        <v>80</v>
      </c>
      <c r="K798" s="68">
        <v>20</v>
      </c>
      <c r="L798" s="189" t="s">
        <v>1643</v>
      </c>
      <c r="M798" s="395">
        <v>395</v>
      </c>
      <c r="N798" s="395" t="s">
        <v>1673</v>
      </c>
      <c r="O798" s="189" t="s">
        <v>50</v>
      </c>
      <c r="P798" s="368" t="s">
        <v>81</v>
      </c>
      <c r="Q798" s="368" t="s">
        <v>82</v>
      </c>
      <c r="R798" s="370" t="s">
        <v>283</v>
      </c>
      <c r="S798" s="370" t="s">
        <v>283</v>
      </c>
    </row>
    <row r="799" s="98" customFormat="1" ht="33.75" spans="1:19">
      <c r="A799" s="21">
        <v>11</v>
      </c>
      <c r="B799" s="342" t="s">
        <v>1664</v>
      </c>
      <c r="C799" s="31" t="s">
        <v>1665</v>
      </c>
      <c r="D799" s="31" t="s">
        <v>1666</v>
      </c>
      <c r="E799" s="30" t="s">
        <v>1667</v>
      </c>
      <c r="F799" s="31" t="s">
        <v>288</v>
      </c>
      <c r="G799" s="124" t="s">
        <v>637</v>
      </c>
      <c r="H799" s="31" t="s">
        <v>1648</v>
      </c>
      <c r="I799" s="68">
        <v>20</v>
      </c>
      <c r="J799" s="68" t="s">
        <v>80</v>
      </c>
      <c r="K799" s="68">
        <v>20</v>
      </c>
      <c r="L799" s="189" t="s">
        <v>1643</v>
      </c>
      <c r="M799" s="395">
        <v>324</v>
      </c>
      <c r="N799" s="395" t="s">
        <v>1674</v>
      </c>
      <c r="O799" s="189" t="s">
        <v>50</v>
      </c>
      <c r="P799" s="368">
        <v>2021.03</v>
      </c>
      <c r="Q799" s="368">
        <v>2021.12</v>
      </c>
      <c r="R799" s="370" t="s">
        <v>288</v>
      </c>
      <c r="S799" s="370" t="s">
        <v>288</v>
      </c>
    </row>
    <row r="800" ht="26" customHeight="1" spans="1:19">
      <c r="A800" s="146" t="s">
        <v>1675</v>
      </c>
      <c r="B800" s="375" t="s">
        <v>1676</v>
      </c>
      <c r="C800" s="376"/>
      <c r="D800" s="376"/>
      <c r="E800" s="376"/>
      <c r="F800" s="376"/>
      <c r="G800" s="376"/>
      <c r="H800" s="377"/>
      <c r="I800" s="399">
        <v>200</v>
      </c>
      <c r="J800" s="179"/>
      <c r="K800" s="400">
        <v>200</v>
      </c>
      <c r="L800" s="376"/>
      <c r="M800" s="399"/>
      <c r="N800" s="399"/>
      <c r="O800" s="376"/>
      <c r="P800" s="399"/>
      <c r="Q800" s="399"/>
      <c r="R800" s="376"/>
      <c r="S800" s="376"/>
    </row>
    <row r="801" s="97" customFormat="1" ht="28" customHeight="1" spans="1:19">
      <c r="A801" s="378" t="s">
        <v>1677</v>
      </c>
      <c r="B801" s="378" t="s">
        <v>1676</v>
      </c>
      <c r="C801" s="378" t="s">
        <v>213</v>
      </c>
      <c r="D801" s="378" t="s">
        <v>1678</v>
      </c>
      <c r="E801" s="31" t="s">
        <v>1679</v>
      </c>
      <c r="F801" s="379" t="s">
        <v>199</v>
      </c>
      <c r="G801" s="379" t="s">
        <v>199</v>
      </c>
      <c r="H801" s="122" t="s">
        <v>1680</v>
      </c>
      <c r="I801" s="401">
        <v>4</v>
      </c>
      <c r="J801" s="24" t="s">
        <v>80</v>
      </c>
      <c r="K801" s="401">
        <v>4</v>
      </c>
      <c r="L801" s="402" t="s">
        <v>1681</v>
      </c>
      <c r="M801" s="403">
        <v>1</v>
      </c>
      <c r="N801" s="401">
        <v>3</v>
      </c>
      <c r="O801" s="342" t="s">
        <v>50</v>
      </c>
      <c r="P801" s="402" t="s">
        <v>1682</v>
      </c>
      <c r="Q801" s="402" t="s">
        <v>82</v>
      </c>
      <c r="R801" s="379" t="s">
        <v>1683</v>
      </c>
      <c r="S801" s="417" t="s">
        <v>199</v>
      </c>
    </row>
    <row r="802" s="97" customFormat="1" ht="28" customHeight="1" spans="1:19">
      <c r="A802" s="378" t="s">
        <v>1684</v>
      </c>
      <c r="B802" s="378" t="s">
        <v>1676</v>
      </c>
      <c r="C802" s="378" t="s">
        <v>213</v>
      </c>
      <c r="D802" s="378" t="s">
        <v>1678</v>
      </c>
      <c r="E802" s="31" t="s">
        <v>1685</v>
      </c>
      <c r="F802" s="379" t="s">
        <v>288</v>
      </c>
      <c r="G802" s="379" t="s">
        <v>288</v>
      </c>
      <c r="H802" s="380"/>
      <c r="I802" s="401">
        <v>4</v>
      </c>
      <c r="J802" s="24" t="s">
        <v>80</v>
      </c>
      <c r="K802" s="401">
        <v>4</v>
      </c>
      <c r="L802" s="402" t="s">
        <v>1681</v>
      </c>
      <c r="M802" s="403">
        <v>1</v>
      </c>
      <c r="N802" s="401">
        <v>3</v>
      </c>
      <c r="O802" s="342" t="s">
        <v>50</v>
      </c>
      <c r="P802" s="402" t="s">
        <v>1682</v>
      </c>
      <c r="Q802" s="402" t="s">
        <v>82</v>
      </c>
      <c r="R802" s="379" t="s">
        <v>1683</v>
      </c>
      <c r="S802" s="417" t="s">
        <v>288</v>
      </c>
    </row>
    <row r="803" s="97" customFormat="1" ht="28" customHeight="1" spans="1:19">
      <c r="A803" s="378" t="s">
        <v>1686</v>
      </c>
      <c r="B803" s="378" t="s">
        <v>1676</v>
      </c>
      <c r="C803" s="378" t="s">
        <v>213</v>
      </c>
      <c r="D803" s="378" t="s">
        <v>1678</v>
      </c>
      <c r="E803" s="31" t="s">
        <v>1687</v>
      </c>
      <c r="F803" s="379" t="s">
        <v>131</v>
      </c>
      <c r="G803" s="379" t="s">
        <v>131</v>
      </c>
      <c r="H803" s="380"/>
      <c r="I803" s="401">
        <v>10</v>
      </c>
      <c r="J803" s="24" t="s">
        <v>80</v>
      </c>
      <c r="K803" s="401">
        <v>10</v>
      </c>
      <c r="L803" s="402" t="s">
        <v>1688</v>
      </c>
      <c r="M803" s="403">
        <v>3</v>
      </c>
      <c r="N803" s="401">
        <v>10</v>
      </c>
      <c r="O803" s="342" t="s">
        <v>50</v>
      </c>
      <c r="P803" s="402" t="s">
        <v>1682</v>
      </c>
      <c r="Q803" s="402" t="s">
        <v>82</v>
      </c>
      <c r="R803" s="379" t="s">
        <v>1683</v>
      </c>
      <c r="S803" s="417" t="s">
        <v>131</v>
      </c>
    </row>
    <row r="804" s="97" customFormat="1" ht="28" customHeight="1" spans="1:19">
      <c r="A804" s="378" t="s">
        <v>1689</v>
      </c>
      <c r="B804" s="378" t="s">
        <v>1676</v>
      </c>
      <c r="C804" s="378" t="s">
        <v>213</v>
      </c>
      <c r="D804" s="378" t="s">
        <v>1678</v>
      </c>
      <c r="E804" s="31" t="s">
        <v>1690</v>
      </c>
      <c r="F804" s="379" t="s">
        <v>150</v>
      </c>
      <c r="G804" s="379" t="s">
        <v>150</v>
      </c>
      <c r="H804" s="380"/>
      <c r="I804" s="401">
        <v>4</v>
      </c>
      <c r="J804" s="24" t="s">
        <v>80</v>
      </c>
      <c r="K804" s="401">
        <v>4</v>
      </c>
      <c r="L804" s="402" t="s">
        <v>1681</v>
      </c>
      <c r="M804" s="403">
        <v>1</v>
      </c>
      <c r="N804" s="401">
        <v>4</v>
      </c>
      <c r="O804" s="342" t="s">
        <v>50</v>
      </c>
      <c r="P804" s="402" t="s">
        <v>1682</v>
      </c>
      <c r="Q804" s="402" t="s">
        <v>82</v>
      </c>
      <c r="R804" s="379" t="s">
        <v>1683</v>
      </c>
      <c r="S804" s="417" t="s">
        <v>150</v>
      </c>
    </row>
    <row r="805" s="97" customFormat="1" ht="28" customHeight="1" spans="1:19">
      <c r="A805" s="378" t="s">
        <v>1691</v>
      </c>
      <c r="B805" s="378" t="s">
        <v>1676</v>
      </c>
      <c r="C805" s="378" t="s">
        <v>213</v>
      </c>
      <c r="D805" s="378" t="s">
        <v>1678</v>
      </c>
      <c r="E805" s="31" t="s">
        <v>1692</v>
      </c>
      <c r="F805" s="379" t="s">
        <v>283</v>
      </c>
      <c r="G805" s="379" t="s">
        <v>283</v>
      </c>
      <c r="H805" s="380"/>
      <c r="I805" s="401">
        <v>30</v>
      </c>
      <c r="J805" s="24" t="s">
        <v>80</v>
      </c>
      <c r="K805" s="401">
        <v>30</v>
      </c>
      <c r="L805" s="402" t="s">
        <v>1693</v>
      </c>
      <c r="M805" s="403">
        <v>12</v>
      </c>
      <c r="N805" s="401">
        <v>38</v>
      </c>
      <c r="O805" s="342" t="s">
        <v>50</v>
      </c>
      <c r="P805" s="402" t="s">
        <v>1682</v>
      </c>
      <c r="Q805" s="402" t="s">
        <v>82</v>
      </c>
      <c r="R805" s="379" t="s">
        <v>1683</v>
      </c>
      <c r="S805" s="417" t="s">
        <v>283</v>
      </c>
    </row>
    <row r="806" s="97" customFormat="1" ht="28" customHeight="1" spans="1:19">
      <c r="A806" s="378" t="s">
        <v>1694</v>
      </c>
      <c r="B806" s="378" t="s">
        <v>1676</v>
      </c>
      <c r="C806" s="378" t="s">
        <v>213</v>
      </c>
      <c r="D806" s="378" t="s">
        <v>1678</v>
      </c>
      <c r="E806" s="31" t="s">
        <v>1695</v>
      </c>
      <c r="F806" s="379" t="s">
        <v>144</v>
      </c>
      <c r="G806" s="379" t="s">
        <v>144</v>
      </c>
      <c r="H806" s="380"/>
      <c r="I806" s="401">
        <v>48</v>
      </c>
      <c r="J806" s="24" t="s">
        <v>80</v>
      </c>
      <c r="K806" s="401">
        <v>48</v>
      </c>
      <c r="L806" s="402" t="s">
        <v>1696</v>
      </c>
      <c r="M806" s="403">
        <v>16</v>
      </c>
      <c r="N806" s="401">
        <v>50</v>
      </c>
      <c r="O806" s="342" t="s">
        <v>50</v>
      </c>
      <c r="P806" s="402" t="s">
        <v>1682</v>
      </c>
      <c r="Q806" s="402" t="s">
        <v>82</v>
      </c>
      <c r="R806" s="379" t="s">
        <v>1683</v>
      </c>
      <c r="S806" s="417" t="s">
        <v>144</v>
      </c>
    </row>
    <row r="807" s="97" customFormat="1" ht="28" customHeight="1" spans="1:19">
      <c r="A807" s="378" t="s">
        <v>1697</v>
      </c>
      <c r="B807" s="378" t="s">
        <v>1676</v>
      </c>
      <c r="C807" s="378" t="s">
        <v>213</v>
      </c>
      <c r="D807" s="378" t="s">
        <v>1678</v>
      </c>
      <c r="E807" s="31" t="s">
        <v>1698</v>
      </c>
      <c r="F807" s="379" t="s">
        <v>99</v>
      </c>
      <c r="G807" s="379" t="s">
        <v>99</v>
      </c>
      <c r="H807" s="380"/>
      <c r="I807" s="401">
        <v>14</v>
      </c>
      <c r="J807" s="24" t="s">
        <v>80</v>
      </c>
      <c r="K807" s="401">
        <v>14</v>
      </c>
      <c r="L807" s="402" t="s">
        <v>1699</v>
      </c>
      <c r="M807" s="403">
        <v>6</v>
      </c>
      <c r="N807" s="401">
        <v>22</v>
      </c>
      <c r="O807" s="342" t="s">
        <v>50</v>
      </c>
      <c r="P807" s="402" t="s">
        <v>1682</v>
      </c>
      <c r="Q807" s="402" t="s">
        <v>82</v>
      </c>
      <c r="R807" s="379" t="s">
        <v>1683</v>
      </c>
      <c r="S807" s="417" t="s">
        <v>99</v>
      </c>
    </row>
    <row r="808" s="97" customFormat="1" ht="28" customHeight="1" spans="1:19">
      <c r="A808" s="378" t="s">
        <v>1700</v>
      </c>
      <c r="B808" s="378" t="s">
        <v>1676</v>
      </c>
      <c r="C808" s="378" t="s">
        <v>213</v>
      </c>
      <c r="D808" s="378" t="s">
        <v>1678</v>
      </c>
      <c r="E808" s="31" t="s">
        <v>1690</v>
      </c>
      <c r="F808" s="379" t="s">
        <v>157</v>
      </c>
      <c r="G808" s="379" t="s">
        <v>157</v>
      </c>
      <c r="H808" s="380"/>
      <c r="I808" s="401">
        <v>13</v>
      </c>
      <c r="J808" s="24" t="s">
        <v>80</v>
      </c>
      <c r="K808" s="401">
        <v>13</v>
      </c>
      <c r="L808" s="402" t="s">
        <v>1699</v>
      </c>
      <c r="M808" s="403">
        <v>6</v>
      </c>
      <c r="N808" s="401">
        <v>20</v>
      </c>
      <c r="O808" s="342" t="s">
        <v>50</v>
      </c>
      <c r="P808" s="402" t="s">
        <v>1682</v>
      </c>
      <c r="Q808" s="402" t="s">
        <v>82</v>
      </c>
      <c r="R808" s="379" t="s">
        <v>1683</v>
      </c>
      <c r="S808" s="417" t="s">
        <v>157</v>
      </c>
    </row>
    <row r="809" s="97" customFormat="1" ht="28" customHeight="1" spans="1:19">
      <c r="A809" s="378" t="s">
        <v>1701</v>
      </c>
      <c r="B809" s="378" t="s">
        <v>1676</v>
      </c>
      <c r="C809" s="378" t="s">
        <v>213</v>
      </c>
      <c r="D809" s="378" t="s">
        <v>1678</v>
      </c>
      <c r="E809" s="31" t="s">
        <v>1702</v>
      </c>
      <c r="F809" s="379" t="s">
        <v>458</v>
      </c>
      <c r="G809" s="379" t="s">
        <v>458</v>
      </c>
      <c r="H809" s="380"/>
      <c r="I809" s="401">
        <v>34</v>
      </c>
      <c r="J809" s="24" t="s">
        <v>80</v>
      </c>
      <c r="K809" s="401">
        <v>34</v>
      </c>
      <c r="L809" s="402" t="s">
        <v>1703</v>
      </c>
      <c r="M809" s="403">
        <v>13</v>
      </c>
      <c r="N809" s="401">
        <v>40</v>
      </c>
      <c r="O809" s="342" t="s">
        <v>50</v>
      </c>
      <c r="P809" s="402" t="s">
        <v>1682</v>
      </c>
      <c r="Q809" s="402" t="s">
        <v>82</v>
      </c>
      <c r="R809" s="379" t="s">
        <v>1683</v>
      </c>
      <c r="S809" s="417" t="s">
        <v>458</v>
      </c>
    </row>
    <row r="810" s="97" customFormat="1" ht="28" customHeight="1" spans="1:19">
      <c r="A810" s="378" t="s">
        <v>1704</v>
      </c>
      <c r="B810" s="378" t="s">
        <v>1676</v>
      </c>
      <c r="C810" s="378" t="s">
        <v>213</v>
      </c>
      <c r="D810" s="378" t="s">
        <v>1678</v>
      </c>
      <c r="E810" s="31" t="s">
        <v>1685</v>
      </c>
      <c r="F810" s="379" t="s">
        <v>170</v>
      </c>
      <c r="G810" s="379" t="s">
        <v>170</v>
      </c>
      <c r="H810" s="380"/>
      <c r="I810" s="401">
        <v>25</v>
      </c>
      <c r="J810" s="24" t="s">
        <v>80</v>
      </c>
      <c r="K810" s="401">
        <v>25</v>
      </c>
      <c r="L810" s="402" t="s">
        <v>1705</v>
      </c>
      <c r="M810" s="403">
        <v>7</v>
      </c>
      <c r="N810" s="401">
        <v>20</v>
      </c>
      <c r="O810" s="342" t="s">
        <v>50</v>
      </c>
      <c r="P810" s="402" t="s">
        <v>1682</v>
      </c>
      <c r="Q810" s="402" t="s">
        <v>82</v>
      </c>
      <c r="R810" s="379" t="s">
        <v>1683</v>
      </c>
      <c r="S810" s="417" t="s">
        <v>170</v>
      </c>
    </row>
    <row r="811" s="97" customFormat="1" ht="28" customHeight="1" spans="1:19">
      <c r="A811" s="378" t="s">
        <v>1706</v>
      </c>
      <c r="B811" s="378" t="s">
        <v>1676</v>
      </c>
      <c r="C811" s="378" t="s">
        <v>213</v>
      </c>
      <c r="D811" s="378" t="s">
        <v>1678</v>
      </c>
      <c r="E811" s="31" t="s">
        <v>1692</v>
      </c>
      <c r="F811" s="379" t="s">
        <v>412</v>
      </c>
      <c r="G811" s="379" t="s">
        <v>412</v>
      </c>
      <c r="H811" s="381"/>
      <c r="I811" s="255">
        <v>14</v>
      </c>
      <c r="J811" s="24" t="s">
        <v>80</v>
      </c>
      <c r="K811" s="255">
        <v>14</v>
      </c>
      <c r="L811" s="402" t="s">
        <v>1699</v>
      </c>
      <c r="M811" s="31">
        <v>6</v>
      </c>
      <c r="N811" s="31">
        <v>18</v>
      </c>
      <c r="O811" s="342" t="s">
        <v>50</v>
      </c>
      <c r="P811" s="402" t="s">
        <v>1682</v>
      </c>
      <c r="Q811" s="402" t="s">
        <v>82</v>
      </c>
      <c r="R811" s="379" t="s">
        <v>1683</v>
      </c>
      <c r="S811" s="417" t="s">
        <v>412</v>
      </c>
    </row>
    <row r="812" s="96" customFormat="1" ht="22" customHeight="1" spans="1:19">
      <c r="A812" s="146" t="s">
        <v>1707</v>
      </c>
      <c r="B812" s="382" t="s">
        <v>1708</v>
      </c>
      <c r="C812" s="107"/>
      <c r="D812" s="107"/>
      <c r="E812" s="107"/>
      <c r="F812" s="107"/>
      <c r="G812" s="107"/>
      <c r="H812" s="108"/>
      <c r="I812" s="404">
        <v>140</v>
      </c>
      <c r="J812" s="290"/>
      <c r="K812" s="340">
        <v>140</v>
      </c>
      <c r="L812" s="107"/>
      <c r="M812" s="156"/>
      <c r="N812" s="156"/>
      <c r="O812" s="107"/>
      <c r="P812" s="156"/>
      <c r="Q812" s="156"/>
      <c r="R812" s="107"/>
      <c r="S812" s="107"/>
    </row>
    <row r="813" s="98" customFormat="1" ht="33.75" spans="1:19">
      <c r="A813" s="45">
        <v>1</v>
      </c>
      <c r="B813" s="80" t="s">
        <v>1709</v>
      </c>
      <c r="C813" s="21" t="s">
        <v>1710</v>
      </c>
      <c r="D813" s="21" t="s">
        <v>29</v>
      </c>
      <c r="E813" s="21" t="s">
        <v>1711</v>
      </c>
      <c r="F813" s="21" t="s">
        <v>31</v>
      </c>
      <c r="G813" s="21" t="s">
        <v>31</v>
      </c>
      <c r="H813" s="113" t="s">
        <v>1712</v>
      </c>
      <c r="I813" s="26">
        <v>140</v>
      </c>
      <c r="J813" s="68" t="s">
        <v>80</v>
      </c>
      <c r="K813" s="30">
        <v>140</v>
      </c>
      <c r="L813" s="21"/>
      <c r="M813" s="26"/>
      <c r="N813" s="26"/>
      <c r="O813" s="21"/>
      <c r="P813" s="26">
        <v>2021.01</v>
      </c>
      <c r="Q813" s="26">
        <v>2021.12</v>
      </c>
      <c r="R813" s="21" t="s">
        <v>1713</v>
      </c>
      <c r="S813" s="21" t="s">
        <v>1714</v>
      </c>
    </row>
    <row r="814" s="99" customFormat="1" spans="1:19">
      <c r="A814" s="146" t="s">
        <v>1715</v>
      </c>
      <c r="B814" s="382" t="s">
        <v>1716</v>
      </c>
      <c r="C814" s="146"/>
      <c r="D814" s="146"/>
      <c r="E814" s="146"/>
      <c r="F814" s="146"/>
      <c r="G814" s="146"/>
      <c r="H814" s="383"/>
      <c r="I814" s="404">
        <v>558</v>
      </c>
      <c r="J814" s="290"/>
      <c r="K814" s="405">
        <v>558</v>
      </c>
      <c r="L814" s="146"/>
      <c r="M814" s="404"/>
      <c r="N814" s="404"/>
      <c r="O814" s="146"/>
      <c r="P814" s="404"/>
      <c r="Q814" s="404"/>
      <c r="R814" s="146"/>
      <c r="S814" s="146"/>
    </row>
    <row r="815" s="98" customFormat="1" spans="1:19">
      <c r="A815" s="45">
        <v>1</v>
      </c>
      <c r="B815" s="80" t="s">
        <v>1717</v>
      </c>
      <c r="C815" s="21" t="s">
        <v>213</v>
      </c>
      <c r="D815" s="21" t="s">
        <v>29</v>
      </c>
      <c r="E815" s="21" t="s">
        <v>1718</v>
      </c>
      <c r="F815" s="21" t="s">
        <v>31</v>
      </c>
      <c r="G815" s="21" t="s">
        <v>31</v>
      </c>
      <c r="H815" s="113" t="s">
        <v>1712</v>
      </c>
      <c r="I815" s="26">
        <v>558</v>
      </c>
      <c r="J815" s="68" t="s">
        <v>127</v>
      </c>
      <c r="K815" s="30">
        <v>558</v>
      </c>
      <c r="L815" s="21" t="s">
        <v>1719</v>
      </c>
      <c r="M815" s="26">
        <v>53234</v>
      </c>
      <c r="N815" s="26">
        <v>186320</v>
      </c>
      <c r="O815" s="21" t="s">
        <v>50</v>
      </c>
      <c r="P815" s="26">
        <v>2021.01</v>
      </c>
      <c r="Q815" s="26">
        <v>2021.12</v>
      </c>
      <c r="R815" s="21" t="s">
        <v>75</v>
      </c>
      <c r="S815" s="21" t="s">
        <v>1720</v>
      </c>
    </row>
    <row r="816" s="94" customFormat="1" ht="25" customHeight="1" spans="1:19">
      <c r="A816" s="384" t="s">
        <v>1721</v>
      </c>
      <c r="B816" s="384" t="s">
        <v>77</v>
      </c>
      <c r="C816" s="133"/>
      <c r="D816" s="133"/>
      <c r="E816" s="344"/>
      <c r="F816" s="133"/>
      <c r="G816" s="135"/>
      <c r="H816" s="133"/>
      <c r="I816" s="290">
        <v>1340</v>
      </c>
      <c r="J816" s="290"/>
      <c r="K816" s="290">
        <v>1340</v>
      </c>
      <c r="L816" s="177"/>
      <c r="M816" s="178"/>
      <c r="N816" s="179"/>
      <c r="O816" s="177"/>
      <c r="P816" s="180"/>
      <c r="Q816" s="180"/>
      <c r="R816" s="196"/>
      <c r="S816" s="196"/>
    </row>
    <row r="817" s="98" customFormat="1" ht="25" customHeight="1" spans="1:19">
      <c r="A817" s="73">
        <v>1</v>
      </c>
      <c r="B817" s="31" t="s">
        <v>1722</v>
      </c>
      <c r="C817" s="31" t="s">
        <v>77</v>
      </c>
      <c r="D817" s="31" t="s">
        <v>29</v>
      </c>
      <c r="E817" s="31" t="s">
        <v>1723</v>
      </c>
      <c r="F817" s="31" t="s">
        <v>31</v>
      </c>
      <c r="G817" s="124" t="s">
        <v>31</v>
      </c>
      <c r="H817" s="31" t="s">
        <v>201</v>
      </c>
      <c r="I817" s="31">
        <v>1040</v>
      </c>
      <c r="J817" s="68" t="s">
        <v>33</v>
      </c>
      <c r="K817" s="31">
        <v>1040</v>
      </c>
      <c r="L817" s="189" t="s">
        <v>1724</v>
      </c>
      <c r="M817" s="31">
        <v>7055</v>
      </c>
      <c r="N817" s="31">
        <v>18200</v>
      </c>
      <c r="O817" s="189" t="s">
        <v>50</v>
      </c>
      <c r="P817" s="26">
        <v>2021.01</v>
      </c>
      <c r="Q817" s="26">
        <v>2021.12</v>
      </c>
      <c r="R817" s="21" t="s">
        <v>1725</v>
      </c>
      <c r="S817" s="21" t="s">
        <v>1725</v>
      </c>
    </row>
    <row r="818" s="98" customFormat="1" ht="22.5" spans="1:19">
      <c r="A818" s="73">
        <v>2</v>
      </c>
      <c r="B818" s="31" t="s">
        <v>1726</v>
      </c>
      <c r="C818" s="31" t="s">
        <v>77</v>
      </c>
      <c r="D818" s="31" t="s">
        <v>29</v>
      </c>
      <c r="E818" s="31" t="s">
        <v>1726</v>
      </c>
      <c r="F818" s="31" t="s">
        <v>31</v>
      </c>
      <c r="G818" s="124" t="s">
        <v>31</v>
      </c>
      <c r="H818" s="31" t="s">
        <v>201</v>
      </c>
      <c r="I818" s="31">
        <v>300</v>
      </c>
      <c r="J818" s="68" t="s">
        <v>33</v>
      </c>
      <c r="K818" s="31">
        <v>300</v>
      </c>
      <c r="L818" s="189" t="s">
        <v>1727</v>
      </c>
      <c r="M818" s="31">
        <v>4500</v>
      </c>
      <c r="N818" s="31">
        <v>900</v>
      </c>
      <c r="O818" s="189" t="s">
        <v>50</v>
      </c>
      <c r="P818" s="26">
        <v>2021.01</v>
      </c>
      <c r="Q818" s="26">
        <v>2021.12</v>
      </c>
      <c r="R818" s="21" t="s">
        <v>1725</v>
      </c>
      <c r="S818" s="21" t="s">
        <v>1725</v>
      </c>
    </row>
    <row r="819" s="94" customFormat="1" ht="25" customHeight="1" spans="1:19">
      <c r="A819" s="384" t="s">
        <v>1728</v>
      </c>
      <c r="B819" s="384" t="s">
        <v>1729</v>
      </c>
      <c r="C819" s="133"/>
      <c r="D819" s="133"/>
      <c r="E819" s="344"/>
      <c r="F819" s="195"/>
      <c r="G819" s="385"/>
      <c r="H819" s="133"/>
      <c r="I819" s="290">
        <v>1930</v>
      </c>
      <c r="J819" s="290"/>
      <c r="K819" s="290">
        <v>1930</v>
      </c>
      <c r="L819" s="177"/>
      <c r="M819" s="178"/>
      <c r="N819" s="179"/>
      <c r="O819" s="177"/>
      <c r="P819" s="180"/>
      <c r="Q819" s="180"/>
      <c r="R819" s="196"/>
      <c r="S819" s="196"/>
    </row>
    <row r="820" s="98" customFormat="1" ht="22.5" spans="1:19">
      <c r="A820" s="21">
        <v>1</v>
      </c>
      <c r="B820" s="23" t="s">
        <v>1730</v>
      </c>
      <c r="C820" s="31" t="s">
        <v>1729</v>
      </c>
      <c r="D820" s="31" t="s">
        <v>29</v>
      </c>
      <c r="E820" s="23" t="s">
        <v>1731</v>
      </c>
      <c r="F820" s="31" t="s">
        <v>31</v>
      </c>
      <c r="G820" s="124" t="s">
        <v>31</v>
      </c>
      <c r="H820" s="31" t="s">
        <v>201</v>
      </c>
      <c r="I820" s="30">
        <v>1150</v>
      </c>
      <c r="J820" s="68" t="s">
        <v>127</v>
      </c>
      <c r="K820" s="30">
        <v>1150</v>
      </c>
      <c r="L820" s="189" t="s">
        <v>1732</v>
      </c>
      <c r="M820" s="21">
        <v>13288</v>
      </c>
      <c r="N820" s="21">
        <v>45879</v>
      </c>
      <c r="O820" s="189" t="s">
        <v>50</v>
      </c>
      <c r="P820" s="26">
        <v>2021.01</v>
      </c>
      <c r="Q820" s="26">
        <v>2021.12</v>
      </c>
      <c r="R820" s="21" t="s">
        <v>1733</v>
      </c>
      <c r="S820" s="21" t="s">
        <v>1733</v>
      </c>
    </row>
    <row r="821" s="98" customFormat="1" spans="1:19">
      <c r="A821" s="21">
        <v>2</v>
      </c>
      <c r="B821" s="23" t="s">
        <v>1734</v>
      </c>
      <c r="C821" s="31" t="s">
        <v>1729</v>
      </c>
      <c r="D821" s="31" t="s">
        <v>29</v>
      </c>
      <c r="E821" s="23" t="s">
        <v>1735</v>
      </c>
      <c r="F821" s="31" t="s">
        <v>31</v>
      </c>
      <c r="G821" s="124" t="s">
        <v>31</v>
      </c>
      <c r="H821" s="31" t="s">
        <v>201</v>
      </c>
      <c r="I821" s="30">
        <v>220</v>
      </c>
      <c r="J821" s="68" t="s">
        <v>127</v>
      </c>
      <c r="K821" s="30">
        <v>220</v>
      </c>
      <c r="L821" s="189"/>
      <c r="M821" s="21">
        <v>13288</v>
      </c>
      <c r="N821" s="21">
        <v>45879</v>
      </c>
      <c r="O821" s="189" t="s">
        <v>50</v>
      </c>
      <c r="P821" s="26">
        <v>2021.01</v>
      </c>
      <c r="Q821" s="26">
        <v>2021.12</v>
      </c>
      <c r="R821" s="410" t="s">
        <v>83</v>
      </c>
      <c r="S821" s="410" t="s">
        <v>83</v>
      </c>
    </row>
    <row r="822" s="98" customFormat="1" ht="22.5" spans="1:19">
      <c r="A822" s="21">
        <v>3</v>
      </c>
      <c r="B822" s="22" t="s">
        <v>1736</v>
      </c>
      <c r="C822" s="31" t="s">
        <v>1729</v>
      </c>
      <c r="D822" s="31" t="s">
        <v>29</v>
      </c>
      <c r="E822" s="22" t="s">
        <v>1737</v>
      </c>
      <c r="F822" s="31" t="s">
        <v>31</v>
      </c>
      <c r="G822" s="124" t="s">
        <v>31</v>
      </c>
      <c r="H822" s="31" t="s">
        <v>201</v>
      </c>
      <c r="I822" s="25">
        <v>300</v>
      </c>
      <c r="J822" s="68" t="s">
        <v>33</v>
      </c>
      <c r="K822" s="25">
        <v>300</v>
      </c>
      <c r="L822" s="189" t="s">
        <v>1738</v>
      </c>
      <c r="M822" s="21">
        <v>13288</v>
      </c>
      <c r="N822" s="21">
        <v>45879</v>
      </c>
      <c r="O822" s="189" t="s">
        <v>50</v>
      </c>
      <c r="P822" s="26">
        <v>2021.01</v>
      </c>
      <c r="Q822" s="26">
        <v>2021.12</v>
      </c>
      <c r="R822" s="21" t="s">
        <v>1739</v>
      </c>
      <c r="S822" s="21" t="s">
        <v>1739</v>
      </c>
    </row>
    <row r="823" s="98" customFormat="1" ht="22.5" spans="1:19">
      <c r="A823" s="21">
        <v>4</v>
      </c>
      <c r="B823" s="22" t="s">
        <v>1740</v>
      </c>
      <c r="C823" s="31" t="s">
        <v>1729</v>
      </c>
      <c r="D823" s="31" t="s">
        <v>29</v>
      </c>
      <c r="E823" s="22" t="s">
        <v>1741</v>
      </c>
      <c r="F823" s="31" t="s">
        <v>31</v>
      </c>
      <c r="G823" s="124" t="s">
        <v>31</v>
      </c>
      <c r="H823" s="31" t="s">
        <v>73</v>
      </c>
      <c r="I823" s="25">
        <v>260</v>
      </c>
      <c r="J823" s="68" t="s">
        <v>127</v>
      </c>
      <c r="K823" s="25">
        <v>260</v>
      </c>
      <c r="L823" s="189" t="s">
        <v>1742</v>
      </c>
      <c r="M823" s="21">
        <v>2600</v>
      </c>
      <c r="N823" s="21">
        <v>2600</v>
      </c>
      <c r="O823" s="189" t="s">
        <v>50</v>
      </c>
      <c r="P823" s="26">
        <v>2021.01</v>
      </c>
      <c r="Q823" s="26">
        <v>2021.12</v>
      </c>
      <c r="R823" s="21" t="s">
        <v>1743</v>
      </c>
      <c r="S823" s="21" t="s">
        <v>1743</v>
      </c>
    </row>
    <row r="824" s="94" customFormat="1" spans="1:19">
      <c r="A824" s="384" t="s">
        <v>1744</v>
      </c>
      <c r="B824" s="384" t="s">
        <v>1745</v>
      </c>
      <c r="C824" s="237"/>
      <c r="D824" s="237"/>
      <c r="E824" s="337"/>
      <c r="F824" s="195"/>
      <c r="G824" s="385"/>
      <c r="H824" s="289"/>
      <c r="I824" s="406">
        <v>2455</v>
      </c>
      <c r="J824" s="289"/>
      <c r="K824" s="407">
        <v>2455</v>
      </c>
      <c r="L824" s="237"/>
      <c r="M824" s="237"/>
      <c r="N824" s="384"/>
      <c r="O824" s="408"/>
      <c r="P824" s="180"/>
      <c r="Q824" s="180"/>
      <c r="R824" s="237"/>
      <c r="S824" s="237"/>
    </row>
    <row r="825" s="98" customFormat="1" ht="22.5" spans="1:19">
      <c r="A825" s="31">
        <v>1</v>
      </c>
      <c r="B825" s="386" t="s">
        <v>1746</v>
      </c>
      <c r="C825" s="31" t="s">
        <v>1747</v>
      </c>
      <c r="D825" s="31" t="s">
        <v>29</v>
      </c>
      <c r="E825" s="387" t="s">
        <v>1748</v>
      </c>
      <c r="F825" s="31" t="s">
        <v>31</v>
      </c>
      <c r="G825" s="124" t="s">
        <v>31</v>
      </c>
      <c r="H825" s="31" t="s">
        <v>1749</v>
      </c>
      <c r="I825" s="61">
        <v>270</v>
      </c>
      <c r="J825" s="409" t="s">
        <v>80</v>
      </c>
      <c r="K825" s="61">
        <v>270</v>
      </c>
      <c r="L825" s="410" t="s">
        <v>1750</v>
      </c>
      <c r="M825" s="31">
        <v>4000</v>
      </c>
      <c r="N825" s="31">
        <v>13320</v>
      </c>
      <c r="O825" s="189" t="s">
        <v>50</v>
      </c>
      <c r="P825" s="368" t="s">
        <v>81</v>
      </c>
      <c r="Q825" s="368" t="s">
        <v>82</v>
      </c>
      <c r="R825" s="410" t="s">
        <v>83</v>
      </c>
      <c r="S825" s="410" t="s">
        <v>83</v>
      </c>
    </row>
    <row r="826" s="98" customFormat="1" ht="22.5" spans="1:19">
      <c r="A826" s="31">
        <v>2</v>
      </c>
      <c r="B826" s="22" t="s">
        <v>1751</v>
      </c>
      <c r="C826" s="31" t="s">
        <v>77</v>
      </c>
      <c r="D826" s="31" t="s">
        <v>29</v>
      </c>
      <c r="E826" s="387" t="s">
        <v>1752</v>
      </c>
      <c r="F826" s="31" t="s">
        <v>31</v>
      </c>
      <c r="G826" s="124" t="s">
        <v>31</v>
      </c>
      <c r="H826" s="31" t="s">
        <v>79</v>
      </c>
      <c r="I826" s="61">
        <v>330</v>
      </c>
      <c r="J826" s="409" t="s">
        <v>80</v>
      </c>
      <c r="K826" s="61">
        <v>330</v>
      </c>
      <c r="L826" s="410" t="s">
        <v>1753</v>
      </c>
      <c r="M826" s="31">
        <v>2200</v>
      </c>
      <c r="N826" s="31">
        <v>2200</v>
      </c>
      <c r="O826" s="189" t="s">
        <v>50</v>
      </c>
      <c r="P826" s="172">
        <v>2021.03</v>
      </c>
      <c r="Q826" s="172">
        <v>2021.12</v>
      </c>
      <c r="R826" s="410" t="s">
        <v>83</v>
      </c>
      <c r="S826" s="410" t="s">
        <v>83</v>
      </c>
    </row>
    <row r="827" s="98" customFormat="1" ht="28" customHeight="1" spans="1:19">
      <c r="A827" s="31">
        <v>3</v>
      </c>
      <c r="B827" s="22" t="s">
        <v>1754</v>
      </c>
      <c r="C827" s="21" t="s">
        <v>1755</v>
      </c>
      <c r="D827" s="21" t="s">
        <v>223</v>
      </c>
      <c r="E827" s="22" t="s">
        <v>1756</v>
      </c>
      <c r="F827" s="31" t="s">
        <v>31</v>
      </c>
      <c r="G827" s="124" t="s">
        <v>31</v>
      </c>
      <c r="H827" s="80" t="s">
        <v>32</v>
      </c>
      <c r="I827" s="61">
        <v>1305</v>
      </c>
      <c r="J827" s="409" t="s">
        <v>80</v>
      </c>
      <c r="K827" s="61">
        <v>1305</v>
      </c>
      <c r="L827" s="22" t="s">
        <v>1757</v>
      </c>
      <c r="M827" s="31">
        <v>1500</v>
      </c>
      <c r="N827" s="31">
        <v>2219</v>
      </c>
      <c r="O827" s="21" t="s">
        <v>50</v>
      </c>
      <c r="P827" s="26">
        <v>2021.01</v>
      </c>
      <c r="Q827" s="26">
        <v>2021.12</v>
      </c>
      <c r="R827" s="31" t="s">
        <v>1743</v>
      </c>
      <c r="S827" s="31" t="s">
        <v>1743</v>
      </c>
    </row>
    <row r="828" s="91" customFormat="1" ht="22.5" spans="1:19">
      <c r="A828" s="31">
        <v>4</v>
      </c>
      <c r="B828" s="22" t="s">
        <v>1758</v>
      </c>
      <c r="C828" s="21" t="s">
        <v>1759</v>
      </c>
      <c r="D828" s="21" t="s">
        <v>223</v>
      </c>
      <c r="E828" s="22" t="s">
        <v>1760</v>
      </c>
      <c r="F828" s="21" t="s">
        <v>31</v>
      </c>
      <c r="G828" s="21" t="s">
        <v>31</v>
      </c>
      <c r="H828" s="80" t="s">
        <v>32</v>
      </c>
      <c r="I828" s="25">
        <v>100</v>
      </c>
      <c r="J828" s="30" t="s">
        <v>33</v>
      </c>
      <c r="K828" s="25">
        <v>100</v>
      </c>
      <c r="L828" s="31" t="s">
        <v>1761</v>
      </c>
      <c r="M828" s="25">
        <v>350</v>
      </c>
      <c r="N828" s="25">
        <v>350</v>
      </c>
      <c r="O828" s="21" t="s">
        <v>50</v>
      </c>
      <c r="P828" s="26">
        <v>2021.01</v>
      </c>
      <c r="Q828" s="26">
        <v>2021.12</v>
      </c>
      <c r="R828" s="31" t="s">
        <v>1743</v>
      </c>
      <c r="S828" s="31" t="s">
        <v>351</v>
      </c>
    </row>
    <row r="829" s="91" customFormat="1" ht="22.5" spans="1:19">
      <c r="A829" s="122">
        <v>5</v>
      </c>
      <c r="B829" s="388" t="s">
        <v>1762</v>
      </c>
      <c r="C829" s="140" t="s">
        <v>1759</v>
      </c>
      <c r="D829" s="140" t="s">
        <v>29</v>
      </c>
      <c r="E829" s="388" t="s">
        <v>1763</v>
      </c>
      <c r="F829" s="140" t="s">
        <v>31</v>
      </c>
      <c r="G829" s="140" t="s">
        <v>31</v>
      </c>
      <c r="H829" s="389" t="s">
        <v>1749</v>
      </c>
      <c r="I829" s="168">
        <v>450</v>
      </c>
      <c r="J829" s="411" t="s">
        <v>33</v>
      </c>
      <c r="K829" s="168">
        <v>450</v>
      </c>
      <c r="L829" s="122" t="s">
        <v>1764</v>
      </c>
      <c r="M829" s="122">
        <v>5000</v>
      </c>
      <c r="N829" s="122">
        <v>5000</v>
      </c>
      <c r="O829" s="140" t="s">
        <v>50</v>
      </c>
      <c r="P829" s="183">
        <v>2021.01</v>
      </c>
      <c r="Q829" s="183">
        <v>2021.12</v>
      </c>
      <c r="R829" s="122" t="s">
        <v>1743</v>
      </c>
      <c r="S829" s="122" t="s">
        <v>1765</v>
      </c>
    </row>
    <row r="830" s="91" customFormat="1" ht="28" customHeight="1" spans="1:19">
      <c r="A830" s="390" t="s">
        <v>1766</v>
      </c>
      <c r="B830" s="390" t="s">
        <v>1767</v>
      </c>
      <c r="C830" s="391"/>
      <c r="D830" s="391"/>
      <c r="E830" s="392"/>
      <c r="F830" s="391"/>
      <c r="G830" s="391"/>
      <c r="H830" s="393"/>
      <c r="I830" s="412">
        <v>300</v>
      </c>
      <c r="J830" s="413"/>
      <c r="K830" s="412">
        <v>300</v>
      </c>
      <c r="L830" s="391"/>
      <c r="M830" s="414"/>
      <c r="N830" s="414"/>
      <c r="O830" s="391"/>
      <c r="P830" s="415"/>
      <c r="Q830" s="415"/>
      <c r="R830" s="391"/>
      <c r="S830" s="391"/>
    </row>
    <row r="831" s="91" customFormat="1" ht="59" customHeight="1" spans="1:19">
      <c r="A831" s="78">
        <v>1</v>
      </c>
      <c r="B831" s="78" t="s">
        <v>1768</v>
      </c>
      <c r="C831" s="394" t="s">
        <v>26</v>
      </c>
      <c r="D831" s="78" t="s">
        <v>29</v>
      </c>
      <c r="E831" s="394" t="s">
        <v>1769</v>
      </c>
      <c r="F831" s="394" t="s">
        <v>199</v>
      </c>
      <c r="G831" s="394" t="s">
        <v>119</v>
      </c>
      <c r="H831" s="78" t="s">
        <v>151</v>
      </c>
      <c r="I831" s="394">
        <v>20</v>
      </c>
      <c r="J831" s="29" t="s">
        <v>202</v>
      </c>
      <c r="K831" s="394">
        <v>20</v>
      </c>
      <c r="L831" s="78" t="s">
        <v>1770</v>
      </c>
      <c r="M831" s="394">
        <v>614</v>
      </c>
      <c r="N831" s="394">
        <v>2014</v>
      </c>
      <c r="O831" s="140" t="s">
        <v>50</v>
      </c>
      <c r="P831" s="368" t="s">
        <v>1771</v>
      </c>
      <c r="Q831" s="368" t="s">
        <v>82</v>
      </c>
      <c r="R831" s="78" t="s">
        <v>83</v>
      </c>
      <c r="S831" s="394" t="s">
        <v>119</v>
      </c>
    </row>
    <row r="832" s="91" customFormat="1" ht="47" customHeight="1" spans="1:19">
      <c r="A832" s="78">
        <v>2</v>
      </c>
      <c r="B832" s="78" t="s">
        <v>1772</v>
      </c>
      <c r="C832" s="394" t="s">
        <v>26</v>
      </c>
      <c r="D832" s="78" t="s">
        <v>29</v>
      </c>
      <c r="E832" s="394" t="s">
        <v>1773</v>
      </c>
      <c r="F832" s="394" t="s">
        <v>199</v>
      </c>
      <c r="G832" s="394" t="s">
        <v>119</v>
      </c>
      <c r="H832" s="78" t="s">
        <v>151</v>
      </c>
      <c r="I832" s="394">
        <v>10</v>
      </c>
      <c r="J832" s="29" t="s">
        <v>202</v>
      </c>
      <c r="K832" s="394">
        <v>10</v>
      </c>
      <c r="L832" s="78" t="s">
        <v>1770</v>
      </c>
      <c r="M832" s="394">
        <v>614</v>
      </c>
      <c r="N832" s="394">
        <v>2014</v>
      </c>
      <c r="O832" s="140" t="s">
        <v>50</v>
      </c>
      <c r="P832" s="368" t="s">
        <v>1771</v>
      </c>
      <c r="Q832" s="368" t="s">
        <v>82</v>
      </c>
      <c r="R832" s="78" t="s">
        <v>83</v>
      </c>
      <c r="S832" s="394" t="s">
        <v>119</v>
      </c>
    </row>
    <row r="833" s="91" customFormat="1" ht="67.5" spans="1:19">
      <c r="A833" s="78">
        <v>3</v>
      </c>
      <c r="B833" s="78" t="s">
        <v>1774</v>
      </c>
      <c r="C833" s="394" t="s">
        <v>26</v>
      </c>
      <c r="D833" s="78" t="s">
        <v>29</v>
      </c>
      <c r="E833" s="394" t="s">
        <v>1775</v>
      </c>
      <c r="F833" s="394" t="s">
        <v>199</v>
      </c>
      <c r="G833" s="394" t="s">
        <v>119</v>
      </c>
      <c r="H833" s="78" t="s">
        <v>151</v>
      </c>
      <c r="I833" s="394">
        <v>40</v>
      </c>
      <c r="J833" s="29" t="s">
        <v>202</v>
      </c>
      <c r="K833" s="394">
        <v>40</v>
      </c>
      <c r="L833" s="78" t="s">
        <v>1770</v>
      </c>
      <c r="M833" s="394">
        <v>614</v>
      </c>
      <c r="N833" s="394">
        <v>2014</v>
      </c>
      <c r="O833" s="140" t="s">
        <v>50</v>
      </c>
      <c r="P833" s="368" t="s">
        <v>1771</v>
      </c>
      <c r="Q833" s="368" t="s">
        <v>82</v>
      </c>
      <c r="R833" s="78" t="s">
        <v>83</v>
      </c>
      <c r="S833" s="394" t="s">
        <v>119</v>
      </c>
    </row>
    <row r="834" s="91" customFormat="1" spans="1:19">
      <c r="A834" s="78">
        <v>4</v>
      </c>
      <c r="B834" s="78" t="s">
        <v>1776</v>
      </c>
      <c r="C834" s="394" t="s">
        <v>213</v>
      </c>
      <c r="D834" s="78" t="s">
        <v>29</v>
      </c>
      <c r="E834" s="394" t="s">
        <v>1777</v>
      </c>
      <c r="F834" s="394" t="s">
        <v>199</v>
      </c>
      <c r="G834" s="394" t="s">
        <v>119</v>
      </c>
      <c r="H834" s="78" t="s">
        <v>151</v>
      </c>
      <c r="I834" s="394">
        <v>20</v>
      </c>
      <c r="J834" s="29" t="s">
        <v>202</v>
      </c>
      <c r="K834" s="394">
        <v>20</v>
      </c>
      <c r="L834" s="78" t="s">
        <v>1638</v>
      </c>
      <c r="M834" s="394">
        <v>614</v>
      </c>
      <c r="N834" s="394">
        <v>2014</v>
      </c>
      <c r="O834" s="140" t="s">
        <v>50</v>
      </c>
      <c r="P834" s="368" t="s">
        <v>1771</v>
      </c>
      <c r="Q834" s="368" t="s">
        <v>82</v>
      </c>
      <c r="R834" s="78" t="s">
        <v>83</v>
      </c>
      <c r="S834" s="394" t="s">
        <v>119</v>
      </c>
    </row>
    <row r="835" s="91" customFormat="1" ht="22.5" spans="1:19">
      <c r="A835" s="78">
        <v>5</v>
      </c>
      <c r="B835" s="165" t="s">
        <v>192</v>
      </c>
      <c r="C835" s="394" t="s">
        <v>26</v>
      </c>
      <c r="D835" s="78" t="s">
        <v>29</v>
      </c>
      <c r="E835" s="394" t="s">
        <v>1778</v>
      </c>
      <c r="F835" s="394" t="s">
        <v>199</v>
      </c>
      <c r="G835" s="394" t="s">
        <v>119</v>
      </c>
      <c r="H835" s="78" t="s">
        <v>151</v>
      </c>
      <c r="I835" s="394">
        <v>10</v>
      </c>
      <c r="J835" s="29" t="s">
        <v>202</v>
      </c>
      <c r="K835" s="394">
        <v>10</v>
      </c>
      <c r="L835" s="78" t="s">
        <v>1643</v>
      </c>
      <c r="M835" s="394">
        <v>614</v>
      </c>
      <c r="N835" s="394">
        <v>2014</v>
      </c>
      <c r="O835" s="140" t="s">
        <v>50</v>
      </c>
      <c r="P835" s="368" t="s">
        <v>1771</v>
      </c>
      <c r="Q835" s="368" t="s">
        <v>82</v>
      </c>
      <c r="R835" s="78" t="s">
        <v>83</v>
      </c>
      <c r="S835" s="394" t="s">
        <v>119</v>
      </c>
    </row>
    <row r="836" s="91" customFormat="1" ht="22.5" spans="1:19">
      <c r="A836" s="78">
        <v>6</v>
      </c>
      <c r="B836" s="78" t="s">
        <v>1774</v>
      </c>
      <c r="C836" s="394" t="s">
        <v>26</v>
      </c>
      <c r="D836" s="78" t="s">
        <v>29</v>
      </c>
      <c r="E836" s="394" t="s">
        <v>1779</v>
      </c>
      <c r="F836" s="394" t="s">
        <v>144</v>
      </c>
      <c r="G836" s="394" t="s">
        <v>107</v>
      </c>
      <c r="H836" s="78" t="s">
        <v>151</v>
      </c>
      <c r="I836" s="394">
        <v>70</v>
      </c>
      <c r="J836" s="29" t="s">
        <v>202</v>
      </c>
      <c r="K836" s="394">
        <v>70</v>
      </c>
      <c r="L836" s="78" t="s">
        <v>1770</v>
      </c>
      <c r="M836" s="394">
        <v>102</v>
      </c>
      <c r="N836" s="394">
        <v>398</v>
      </c>
      <c r="O836" s="140" t="s">
        <v>50</v>
      </c>
      <c r="P836" s="368" t="s">
        <v>1771</v>
      </c>
      <c r="Q836" s="368" t="s">
        <v>82</v>
      </c>
      <c r="R836" s="78" t="s">
        <v>83</v>
      </c>
      <c r="S836" s="394" t="s">
        <v>107</v>
      </c>
    </row>
    <row r="837" s="91" customFormat="1" spans="1:19">
      <c r="A837" s="78">
        <v>7</v>
      </c>
      <c r="B837" s="78" t="s">
        <v>1780</v>
      </c>
      <c r="C837" s="394" t="s">
        <v>213</v>
      </c>
      <c r="D837" s="78" t="s">
        <v>29</v>
      </c>
      <c r="E837" s="394" t="s">
        <v>1781</v>
      </c>
      <c r="F837" s="394" t="s">
        <v>144</v>
      </c>
      <c r="G837" s="394" t="s">
        <v>107</v>
      </c>
      <c r="H837" s="78" t="s">
        <v>151</v>
      </c>
      <c r="I837" s="394">
        <v>9.28</v>
      </c>
      <c r="J837" s="29" t="s">
        <v>202</v>
      </c>
      <c r="K837" s="394">
        <v>9.28</v>
      </c>
      <c r="L837" s="78" t="s">
        <v>1638</v>
      </c>
      <c r="M837" s="394">
        <v>43</v>
      </c>
      <c r="N837" s="394">
        <v>126</v>
      </c>
      <c r="O837" s="140" t="s">
        <v>50</v>
      </c>
      <c r="P837" s="368" t="s">
        <v>1771</v>
      </c>
      <c r="Q837" s="368" t="s">
        <v>82</v>
      </c>
      <c r="R837" s="78" t="s">
        <v>83</v>
      </c>
      <c r="S837" s="394" t="s">
        <v>107</v>
      </c>
    </row>
    <row r="838" s="91" customFormat="1" spans="1:19">
      <c r="A838" s="78">
        <v>8</v>
      </c>
      <c r="B838" s="78" t="s">
        <v>1782</v>
      </c>
      <c r="C838" s="394" t="s">
        <v>213</v>
      </c>
      <c r="D838" s="78" t="s">
        <v>29</v>
      </c>
      <c r="E838" s="394" t="s">
        <v>1783</v>
      </c>
      <c r="F838" s="394" t="s">
        <v>144</v>
      </c>
      <c r="G838" s="394" t="s">
        <v>107</v>
      </c>
      <c r="H838" s="78" t="s">
        <v>151</v>
      </c>
      <c r="I838" s="394">
        <v>20</v>
      </c>
      <c r="J838" s="29" t="s">
        <v>202</v>
      </c>
      <c r="K838" s="394">
        <v>20</v>
      </c>
      <c r="L838" s="78" t="s">
        <v>1643</v>
      </c>
      <c r="M838" s="394">
        <v>274</v>
      </c>
      <c r="N838" s="394">
        <v>1028</v>
      </c>
      <c r="O838" s="140" t="s">
        <v>50</v>
      </c>
      <c r="P838" s="368" t="s">
        <v>1771</v>
      </c>
      <c r="Q838" s="368" t="s">
        <v>82</v>
      </c>
      <c r="R838" s="78" t="s">
        <v>83</v>
      </c>
      <c r="S838" s="394" t="s">
        <v>107</v>
      </c>
    </row>
    <row r="839" s="91" customFormat="1" spans="1:19">
      <c r="A839" s="78">
        <v>9</v>
      </c>
      <c r="B839" s="78" t="s">
        <v>1754</v>
      </c>
      <c r="C839" s="394" t="s">
        <v>1784</v>
      </c>
      <c r="D839" s="78" t="s">
        <v>29</v>
      </c>
      <c r="E839" s="394" t="s">
        <v>1785</v>
      </c>
      <c r="F839" s="394" t="s">
        <v>144</v>
      </c>
      <c r="G839" s="394" t="s">
        <v>107</v>
      </c>
      <c r="H839" s="78" t="s">
        <v>151</v>
      </c>
      <c r="I839" s="394">
        <v>0.72</v>
      </c>
      <c r="J839" s="29" t="s">
        <v>202</v>
      </c>
      <c r="K839" s="394">
        <v>0.72</v>
      </c>
      <c r="L839" s="78" t="s">
        <v>1786</v>
      </c>
      <c r="M839" s="394">
        <v>1</v>
      </c>
      <c r="N839" s="394">
        <v>1</v>
      </c>
      <c r="O839" s="140" t="s">
        <v>50</v>
      </c>
      <c r="P839" s="368" t="s">
        <v>1771</v>
      </c>
      <c r="Q839" s="368" t="s">
        <v>82</v>
      </c>
      <c r="R839" s="78" t="s">
        <v>83</v>
      </c>
      <c r="S839" s="394" t="s">
        <v>107</v>
      </c>
    </row>
    <row r="840" s="91" customFormat="1" ht="40" customHeight="1" spans="1:19">
      <c r="A840" s="78">
        <v>10</v>
      </c>
      <c r="B840" s="78" t="s">
        <v>1787</v>
      </c>
      <c r="C840" s="394" t="s">
        <v>26</v>
      </c>
      <c r="D840" s="78" t="s">
        <v>29</v>
      </c>
      <c r="E840" s="394" t="s">
        <v>1788</v>
      </c>
      <c r="F840" s="394" t="s">
        <v>283</v>
      </c>
      <c r="G840" s="394" t="s">
        <v>551</v>
      </c>
      <c r="H840" s="78" t="s">
        <v>151</v>
      </c>
      <c r="I840" s="394">
        <v>50</v>
      </c>
      <c r="J840" s="29" t="s">
        <v>202</v>
      </c>
      <c r="K840" s="394">
        <v>50</v>
      </c>
      <c r="L840" s="78" t="s">
        <v>1770</v>
      </c>
      <c r="M840" s="394">
        <v>610</v>
      </c>
      <c r="N840" s="394">
        <v>2391</v>
      </c>
      <c r="O840" s="140" t="s">
        <v>50</v>
      </c>
      <c r="P840" s="368" t="s">
        <v>1771</v>
      </c>
      <c r="Q840" s="368" t="s">
        <v>82</v>
      </c>
      <c r="R840" s="78" t="s">
        <v>83</v>
      </c>
      <c r="S840" s="394" t="s">
        <v>551</v>
      </c>
    </row>
    <row r="841" s="91" customFormat="1" spans="1:19">
      <c r="A841" s="78">
        <v>11</v>
      </c>
      <c r="B841" s="78" t="s">
        <v>1776</v>
      </c>
      <c r="C841" s="394" t="s">
        <v>213</v>
      </c>
      <c r="D841" s="78" t="s">
        <v>29</v>
      </c>
      <c r="E841" s="394" t="s">
        <v>1789</v>
      </c>
      <c r="F841" s="394" t="s">
        <v>283</v>
      </c>
      <c r="G841" s="394" t="s">
        <v>551</v>
      </c>
      <c r="H841" s="78" t="s">
        <v>151</v>
      </c>
      <c r="I841" s="394">
        <v>30</v>
      </c>
      <c r="J841" s="29" t="s">
        <v>202</v>
      </c>
      <c r="K841" s="394">
        <v>30</v>
      </c>
      <c r="L841" s="78" t="s">
        <v>1638</v>
      </c>
      <c r="M841" s="394">
        <v>500</v>
      </c>
      <c r="N841" s="394">
        <v>2000</v>
      </c>
      <c r="O841" s="140" t="s">
        <v>50</v>
      </c>
      <c r="P841" s="368" t="s">
        <v>1771</v>
      </c>
      <c r="Q841" s="368" t="s">
        <v>82</v>
      </c>
      <c r="R841" s="78" t="s">
        <v>83</v>
      </c>
      <c r="S841" s="394" t="s">
        <v>551</v>
      </c>
    </row>
    <row r="842" s="91" customFormat="1" ht="33.75" spans="1:19">
      <c r="A842" s="78">
        <v>12</v>
      </c>
      <c r="B842" s="78" t="s">
        <v>1790</v>
      </c>
      <c r="C842" s="394" t="s">
        <v>213</v>
      </c>
      <c r="D842" s="78" t="s">
        <v>29</v>
      </c>
      <c r="E842" s="394" t="s">
        <v>1791</v>
      </c>
      <c r="F842" s="394" t="s">
        <v>283</v>
      </c>
      <c r="G842" s="394" t="s">
        <v>551</v>
      </c>
      <c r="H842" s="78" t="s">
        <v>151</v>
      </c>
      <c r="I842" s="394">
        <v>10</v>
      </c>
      <c r="J842" s="29" t="s">
        <v>202</v>
      </c>
      <c r="K842" s="394">
        <v>10</v>
      </c>
      <c r="L842" s="78" t="s">
        <v>1643</v>
      </c>
      <c r="M842" s="394">
        <v>55</v>
      </c>
      <c r="N842" s="394">
        <v>248</v>
      </c>
      <c r="O842" s="140" t="s">
        <v>50</v>
      </c>
      <c r="P842" s="368" t="s">
        <v>1771</v>
      </c>
      <c r="Q842" s="368" t="s">
        <v>82</v>
      </c>
      <c r="R842" s="78" t="s">
        <v>83</v>
      </c>
      <c r="S842" s="394" t="s">
        <v>551</v>
      </c>
    </row>
    <row r="843" s="91" customFormat="1" ht="33.75" spans="1:19">
      <c r="A843" s="78">
        <v>13</v>
      </c>
      <c r="B843" s="78" t="s">
        <v>1792</v>
      </c>
      <c r="C843" s="394" t="s">
        <v>213</v>
      </c>
      <c r="D843" s="78" t="s">
        <v>29</v>
      </c>
      <c r="E843" s="394" t="s">
        <v>1793</v>
      </c>
      <c r="F843" s="394" t="s">
        <v>283</v>
      </c>
      <c r="G843" s="394" t="s">
        <v>551</v>
      </c>
      <c r="H843" s="78" t="s">
        <v>151</v>
      </c>
      <c r="I843" s="394">
        <v>10</v>
      </c>
      <c r="J843" s="29" t="s">
        <v>202</v>
      </c>
      <c r="K843" s="394">
        <v>10</v>
      </c>
      <c r="L843" s="78" t="s">
        <v>1643</v>
      </c>
      <c r="M843" s="394">
        <v>610</v>
      </c>
      <c r="N843" s="394">
        <v>2391</v>
      </c>
      <c r="O843" s="140" t="s">
        <v>50</v>
      </c>
      <c r="P843" s="368" t="s">
        <v>1771</v>
      </c>
      <c r="Q843" s="368" t="s">
        <v>82</v>
      </c>
      <c r="R843" s="78" t="s">
        <v>83</v>
      </c>
      <c r="S843" s="394" t="s">
        <v>551</v>
      </c>
    </row>
    <row r="844" s="100" customFormat="1" ht="27" spans="1:19">
      <c r="A844" s="390" t="s">
        <v>1794</v>
      </c>
      <c r="B844" s="390" t="s">
        <v>1795</v>
      </c>
      <c r="C844" s="390"/>
      <c r="D844" s="390"/>
      <c r="E844" s="418"/>
      <c r="F844" s="419"/>
      <c r="G844" s="419"/>
      <c r="H844" s="420"/>
      <c r="I844" s="412">
        <v>410</v>
      </c>
      <c r="J844" s="413"/>
      <c r="K844" s="412">
        <v>410</v>
      </c>
      <c r="L844" s="390"/>
      <c r="M844" s="413"/>
      <c r="N844" s="413"/>
      <c r="O844" s="390"/>
      <c r="P844" s="425"/>
      <c r="Q844" s="425"/>
      <c r="R844" s="390"/>
      <c r="S844" s="390"/>
    </row>
    <row r="845" s="91" customFormat="1" ht="22.5" spans="1:19">
      <c r="A845" s="78">
        <v>1</v>
      </c>
      <c r="B845" s="78" t="s">
        <v>1796</v>
      </c>
      <c r="C845" s="24" t="s">
        <v>26</v>
      </c>
      <c r="D845" s="78" t="s">
        <v>29</v>
      </c>
      <c r="E845" s="24" t="s">
        <v>1797</v>
      </c>
      <c r="F845" s="24" t="s">
        <v>283</v>
      </c>
      <c r="G845" s="24" t="s">
        <v>333</v>
      </c>
      <c r="H845" s="78" t="s">
        <v>151</v>
      </c>
      <c r="I845" s="426">
        <v>60</v>
      </c>
      <c r="J845" s="427" t="s">
        <v>1798</v>
      </c>
      <c r="K845" s="426">
        <v>60</v>
      </c>
      <c r="L845" s="78" t="s">
        <v>1770</v>
      </c>
      <c r="M845" s="24">
        <v>144</v>
      </c>
      <c r="N845" s="24">
        <v>550</v>
      </c>
      <c r="O845" s="140" t="s">
        <v>50</v>
      </c>
      <c r="P845" s="368" t="s">
        <v>1771</v>
      </c>
      <c r="Q845" s="368" t="s">
        <v>82</v>
      </c>
      <c r="R845" s="78" t="s">
        <v>83</v>
      </c>
      <c r="S845" s="24" t="s">
        <v>333</v>
      </c>
    </row>
    <row r="846" s="91" customFormat="1" ht="22.5" spans="1:19">
      <c r="A846" s="78">
        <v>2</v>
      </c>
      <c r="B846" s="78" t="s">
        <v>41</v>
      </c>
      <c r="C846" s="24" t="s">
        <v>26</v>
      </c>
      <c r="D846" s="78" t="s">
        <v>29</v>
      </c>
      <c r="E846" s="24" t="s">
        <v>1799</v>
      </c>
      <c r="F846" s="24" t="s">
        <v>165</v>
      </c>
      <c r="G846" s="24" t="s">
        <v>637</v>
      </c>
      <c r="H846" s="78" t="s">
        <v>151</v>
      </c>
      <c r="I846" s="426">
        <v>40</v>
      </c>
      <c r="J846" s="427" t="s">
        <v>1798</v>
      </c>
      <c r="K846" s="426">
        <v>40</v>
      </c>
      <c r="L846" s="78" t="s">
        <v>1770</v>
      </c>
      <c r="M846" s="24">
        <v>122</v>
      </c>
      <c r="N846" s="24">
        <v>402</v>
      </c>
      <c r="O846" s="140" t="s">
        <v>50</v>
      </c>
      <c r="P846" s="368" t="s">
        <v>1771</v>
      </c>
      <c r="Q846" s="368" t="s">
        <v>82</v>
      </c>
      <c r="R846" s="78" t="s">
        <v>83</v>
      </c>
      <c r="S846" s="24" t="s">
        <v>637</v>
      </c>
    </row>
    <row r="847" s="91" customFormat="1" ht="22.5" spans="1:19">
      <c r="A847" s="78">
        <v>3</v>
      </c>
      <c r="B847" s="78" t="s">
        <v>1800</v>
      </c>
      <c r="C847" s="24" t="s">
        <v>26</v>
      </c>
      <c r="D847" s="78" t="s">
        <v>29</v>
      </c>
      <c r="E847" s="24" t="s">
        <v>1801</v>
      </c>
      <c r="F847" s="24" t="s">
        <v>165</v>
      </c>
      <c r="G847" s="24" t="s">
        <v>637</v>
      </c>
      <c r="H847" s="78" t="s">
        <v>151</v>
      </c>
      <c r="I847" s="426">
        <v>20</v>
      </c>
      <c r="J847" s="427" t="s">
        <v>1798</v>
      </c>
      <c r="K847" s="426">
        <v>20</v>
      </c>
      <c r="L847" s="78" t="s">
        <v>1770</v>
      </c>
      <c r="M847" s="24">
        <v>122</v>
      </c>
      <c r="N847" s="24">
        <v>402</v>
      </c>
      <c r="O847" s="140" t="s">
        <v>50</v>
      </c>
      <c r="P847" s="368" t="s">
        <v>1771</v>
      </c>
      <c r="Q847" s="368" t="s">
        <v>82</v>
      </c>
      <c r="R847" s="78" t="s">
        <v>83</v>
      </c>
      <c r="S847" s="24" t="s">
        <v>637</v>
      </c>
    </row>
    <row r="848" s="91" customFormat="1" ht="22.5" spans="1:19">
      <c r="A848" s="78">
        <v>4</v>
      </c>
      <c r="B848" s="78" t="s">
        <v>1802</v>
      </c>
      <c r="C848" s="24" t="s">
        <v>26</v>
      </c>
      <c r="D848" s="78" t="s">
        <v>29</v>
      </c>
      <c r="E848" s="24" t="s">
        <v>1803</v>
      </c>
      <c r="F848" s="24" t="s">
        <v>157</v>
      </c>
      <c r="G848" s="24" t="s">
        <v>885</v>
      </c>
      <c r="H848" s="78" t="s">
        <v>151</v>
      </c>
      <c r="I848" s="426">
        <v>60</v>
      </c>
      <c r="J848" s="427" t="s">
        <v>1798</v>
      </c>
      <c r="K848" s="426">
        <v>60</v>
      </c>
      <c r="L848" s="78" t="s">
        <v>1770</v>
      </c>
      <c r="M848" s="24">
        <v>10</v>
      </c>
      <c r="N848" s="24">
        <v>32</v>
      </c>
      <c r="O848" s="140" t="s">
        <v>50</v>
      </c>
      <c r="P848" s="368" t="s">
        <v>1771</v>
      </c>
      <c r="Q848" s="368" t="s">
        <v>82</v>
      </c>
      <c r="R848" s="78" t="s">
        <v>83</v>
      </c>
      <c r="S848" s="24" t="s">
        <v>885</v>
      </c>
    </row>
    <row r="849" s="91" customFormat="1" spans="1:19">
      <c r="A849" s="78">
        <v>5</v>
      </c>
      <c r="B849" s="78" t="s">
        <v>1780</v>
      </c>
      <c r="C849" s="24" t="s">
        <v>213</v>
      </c>
      <c r="D849" s="78" t="s">
        <v>29</v>
      </c>
      <c r="E849" s="78" t="s">
        <v>1780</v>
      </c>
      <c r="F849" s="78" t="s">
        <v>144</v>
      </c>
      <c r="G849" s="78" t="s">
        <v>737</v>
      </c>
      <c r="H849" s="78" t="s">
        <v>151</v>
      </c>
      <c r="I849" s="427">
        <v>50</v>
      </c>
      <c r="J849" s="427" t="s">
        <v>1798</v>
      </c>
      <c r="K849" s="427">
        <v>50</v>
      </c>
      <c r="L849" s="78" t="s">
        <v>1643</v>
      </c>
      <c r="M849" s="29">
        <v>464</v>
      </c>
      <c r="N849" s="29">
        <v>1954</v>
      </c>
      <c r="O849" s="140" t="s">
        <v>50</v>
      </c>
      <c r="P849" s="368" t="s">
        <v>1771</v>
      </c>
      <c r="Q849" s="368" t="s">
        <v>82</v>
      </c>
      <c r="R849" s="78" t="s">
        <v>83</v>
      </c>
      <c r="S849" s="78" t="s">
        <v>737</v>
      </c>
    </row>
    <row r="850" s="91" customFormat="1" ht="22.5" spans="1:19">
      <c r="A850" s="78">
        <v>6</v>
      </c>
      <c r="B850" s="78" t="s">
        <v>1802</v>
      </c>
      <c r="C850" s="24" t="s">
        <v>26</v>
      </c>
      <c r="D850" s="78" t="s">
        <v>29</v>
      </c>
      <c r="E850" s="78" t="s">
        <v>1804</v>
      </c>
      <c r="F850" s="78" t="s">
        <v>144</v>
      </c>
      <c r="G850" s="78" t="s">
        <v>737</v>
      </c>
      <c r="H850" s="78" t="s">
        <v>151</v>
      </c>
      <c r="I850" s="427">
        <v>40</v>
      </c>
      <c r="J850" s="427" t="s">
        <v>1798</v>
      </c>
      <c r="K850" s="427">
        <v>40</v>
      </c>
      <c r="L850" s="78" t="s">
        <v>1770</v>
      </c>
      <c r="M850" s="29">
        <v>464</v>
      </c>
      <c r="N850" s="29">
        <v>1954</v>
      </c>
      <c r="O850" s="140" t="s">
        <v>50</v>
      </c>
      <c r="P850" s="368" t="s">
        <v>1771</v>
      </c>
      <c r="Q850" s="368" t="s">
        <v>82</v>
      </c>
      <c r="R850" s="78" t="s">
        <v>83</v>
      </c>
      <c r="S850" s="78" t="s">
        <v>737</v>
      </c>
    </row>
    <row r="851" s="91" customFormat="1" ht="22.5" spans="1:19">
      <c r="A851" s="78">
        <v>7</v>
      </c>
      <c r="B851" s="78" t="s">
        <v>41</v>
      </c>
      <c r="C851" s="24" t="s">
        <v>26</v>
      </c>
      <c r="D851" s="78" t="s">
        <v>29</v>
      </c>
      <c r="E851" s="78" t="s">
        <v>1805</v>
      </c>
      <c r="F851" s="78" t="s">
        <v>144</v>
      </c>
      <c r="G851" s="78" t="s">
        <v>737</v>
      </c>
      <c r="H851" s="78" t="s">
        <v>151</v>
      </c>
      <c r="I851" s="427">
        <v>20</v>
      </c>
      <c r="J851" s="427" t="s">
        <v>1798</v>
      </c>
      <c r="K851" s="427">
        <v>20</v>
      </c>
      <c r="L851" s="78" t="s">
        <v>1770</v>
      </c>
      <c r="M851" s="29">
        <v>464</v>
      </c>
      <c r="N851" s="29">
        <v>1954</v>
      </c>
      <c r="O851" s="140" t="s">
        <v>50</v>
      </c>
      <c r="P851" s="368" t="s">
        <v>1771</v>
      </c>
      <c r="Q851" s="368" t="s">
        <v>82</v>
      </c>
      <c r="R851" s="78" t="s">
        <v>83</v>
      </c>
      <c r="S851" s="78" t="s">
        <v>737</v>
      </c>
    </row>
    <row r="852" s="91" customFormat="1" ht="24" customHeight="1" spans="1:19">
      <c r="A852" s="78">
        <v>8</v>
      </c>
      <c r="B852" s="78" t="s">
        <v>1796</v>
      </c>
      <c r="C852" s="24" t="s">
        <v>26</v>
      </c>
      <c r="D852" s="78" t="s">
        <v>29</v>
      </c>
      <c r="E852" s="24" t="s">
        <v>1797</v>
      </c>
      <c r="F852" s="78" t="s">
        <v>150</v>
      </c>
      <c r="G852" s="78" t="s">
        <v>329</v>
      </c>
      <c r="H852" s="78" t="s">
        <v>151</v>
      </c>
      <c r="I852" s="428">
        <v>60</v>
      </c>
      <c r="J852" s="427" t="s">
        <v>1798</v>
      </c>
      <c r="K852" s="428">
        <v>60</v>
      </c>
      <c r="L852" s="78" t="s">
        <v>1770</v>
      </c>
      <c r="M852" s="429">
        <v>681</v>
      </c>
      <c r="N852" s="429">
        <v>2646</v>
      </c>
      <c r="O852" s="140" t="s">
        <v>50</v>
      </c>
      <c r="P852" s="368" t="s">
        <v>1771</v>
      </c>
      <c r="Q852" s="368" t="s">
        <v>82</v>
      </c>
      <c r="R852" s="78" t="s">
        <v>83</v>
      </c>
      <c r="S852" s="78" t="s">
        <v>329</v>
      </c>
    </row>
    <row r="853" s="101" customFormat="1" ht="22.5" spans="1:19">
      <c r="A853" s="371">
        <v>9</v>
      </c>
      <c r="B853" s="371" t="s">
        <v>1780</v>
      </c>
      <c r="C853" s="203" t="s">
        <v>213</v>
      </c>
      <c r="D853" s="371" t="s">
        <v>29</v>
      </c>
      <c r="E853" s="203" t="s">
        <v>1806</v>
      </c>
      <c r="F853" s="371" t="s">
        <v>99</v>
      </c>
      <c r="G853" s="371" t="s">
        <v>761</v>
      </c>
      <c r="H853" s="371" t="s">
        <v>151</v>
      </c>
      <c r="I853" s="430">
        <v>20</v>
      </c>
      <c r="J853" s="430" t="s">
        <v>1798</v>
      </c>
      <c r="K853" s="430">
        <v>20</v>
      </c>
      <c r="L853" s="371" t="s">
        <v>1643</v>
      </c>
      <c r="M853" s="431">
        <v>333</v>
      </c>
      <c r="N853" s="431">
        <v>1303</v>
      </c>
      <c r="O853" s="432" t="s">
        <v>50</v>
      </c>
      <c r="P853" s="398" t="s">
        <v>1771</v>
      </c>
      <c r="Q853" s="398" t="s">
        <v>82</v>
      </c>
      <c r="R853" s="371" t="s">
        <v>83</v>
      </c>
      <c r="S853" s="371" t="s">
        <v>761</v>
      </c>
    </row>
    <row r="854" s="101" customFormat="1" ht="33.75" spans="1:19">
      <c r="A854" s="371">
        <v>10</v>
      </c>
      <c r="B854" s="371" t="s">
        <v>1807</v>
      </c>
      <c r="C854" s="203" t="s">
        <v>26</v>
      </c>
      <c r="D854" s="371" t="s">
        <v>29</v>
      </c>
      <c r="E854" s="203" t="s">
        <v>1808</v>
      </c>
      <c r="F854" s="371" t="s">
        <v>99</v>
      </c>
      <c r="G854" s="371" t="s">
        <v>761</v>
      </c>
      <c r="H854" s="371" t="s">
        <v>151</v>
      </c>
      <c r="I854" s="430">
        <v>10</v>
      </c>
      <c r="J854" s="430" t="s">
        <v>1798</v>
      </c>
      <c r="K854" s="430">
        <v>10</v>
      </c>
      <c r="L854" s="371" t="s">
        <v>1770</v>
      </c>
      <c r="M854" s="431">
        <v>90</v>
      </c>
      <c r="N854" s="431">
        <v>400</v>
      </c>
      <c r="O854" s="432" t="s">
        <v>50</v>
      </c>
      <c r="P854" s="398" t="s">
        <v>1771</v>
      </c>
      <c r="Q854" s="398" t="s">
        <v>82</v>
      </c>
      <c r="R854" s="371" t="s">
        <v>83</v>
      </c>
      <c r="S854" s="371" t="s">
        <v>761</v>
      </c>
    </row>
    <row r="855" s="98" customFormat="1" ht="22.5" spans="1:19">
      <c r="A855" s="371">
        <v>11</v>
      </c>
      <c r="B855" s="371" t="s">
        <v>1809</v>
      </c>
      <c r="C855" s="203" t="s">
        <v>26</v>
      </c>
      <c r="D855" s="371" t="s">
        <v>29</v>
      </c>
      <c r="E855" s="203" t="s">
        <v>1810</v>
      </c>
      <c r="F855" s="371" t="s">
        <v>99</v>
      </c>
      <c r="G855" s="371" t="s">
        <v>761</v>
      </c>
      <c r="H855" s="371" t="s">
        <v>151</v>
      </c>
      <c r="I855" s="430">
        <v>30</v>
      </c>
      <c r="J855" s="430" t="s">
        <v>1798</v>
      </c>
      <c r="K855" s="430">
        <v>30</v>
      </c>
      <c r="L855" s="371" t="s">
        <v>1770</v>
      </c>
      <c r="M855" s="431">
        <v>140</v>
      </c>
      <c r="N855" s="431">
        <v>560</v>
      </c>
      <c r="O855" s="371" t="s">
        <v>50</v>
      </c>
      <c r="P855" s="398" t="s">
        <v>1771</v>
      </c>
      <c r="Q855" s="398" t="s">
        <v>82</v>
      </c>
      <c r="R855" s="371" t="s">
        <v>83</v>
      </c>
      <c r="S855" s="371" t="s">
        <v>761</v>
      </c>
    </row>
    <row r="856" spans="1:19">
      <c r="A856" s="421"/>
      <c r="B856" s="421"/>
      <c r="C856" s="421"/>
      <c r="D856" s="421"/>
      <c r="E856" s="422"/>
      <c r="F856" s="421"/>
      <c r="G856" s="421"/>
      <c r="H856" s="423"/>
      <c r="I856" s="433"/>
      <c r="J856" s="434"/>
      <c r="K856" s="433"/>
      <c r="L856" s="421"/>
      <c r="M856" s="434"/>
      <c r="N856" s="434"/>
      <c r="O856" s="421"/>
      <c r="P856" s="434"/>
      <c r="Q856" s="434"/>
      <c r="R856" s="421"/>
      <c r="S856" s="421"/>
    </row>
    <row r="857" spans="1:19">
      <c r="A857" s="421"/>
      <c r="B857" s="421"/>
      <c r="C857" s="421"/>
      <c r="D857" s="421"/>
      <c r="E857" s="422"/>
      <c r="F857" s="421"/>
      <c r="G857" s="421"/>
      <c r="H857" s="423"/>
      <c r="I857" s="433"/>
      <c r="J857" s="434"/>
      <c r="K857" s="433"/>
      <c r="L857" s="421"/>
      <c r="M857" s="434"/>
      <c r="N857" s="434"/>
      <c r="O857" s="421"/>
      <c r="P857" s="434"/>
      <c r="Q857" s="434"/>
      <c r="R857" s="421"/>
      <c r="S857" s="421"/>
    </row>
    <row r="858" spans="1:19">
      <c r="A858" s="421"/>
      <c r="B858" s="421"/>
      <c r="C858" s="421"/>
      <c r="D858" s="421"/>
      <c r="E858" s="422"/>
      <c r="F858" s="421"/>
      <c r="G858" s="421"/>
      <c r="H858" s="423"/>
      <c r="I858" s="433"/>
      <c r="J858" s="434"/>
      <c r="K858" s="433"/>
      <c r="L858" s="421"/>
      <c r="M858" s="434"/>
      <c r="N858" s="434"/>
      <c r="O858" s="421"/>
      <c r="P858" s="434"/>
      <c r="Q858" s="434"/>
      <c r="R858" s="421"/>
      <c r="S858" s="421"/>
    </row>
    <row r="859" spans="1:19">
      <c r="A859" s="421"/>
      <c r="B859" s="421"/>
      <c r="C859" s="421"/>
      <c r="D859" s="421"/>
      <c r="E859" s="422"/>
      <c r="F859" s="421"/>
      <c r="G859" s="421"/>
      <c r="H859" s="423"/>
      <c r="I859" s="433"/>
      <c r="J859" s="434"/>
      <c r="K859" s="433"/>
      <c r="L859" s="421"/>
      <c r="M859" s="434"/>
      <c r="N859" s="434"/>
      <c r="O859" s="421"/>
      <c r="P859" s="434"/>
      <c r="Q859" s="434"/>
      <c r="R859" s="421"/>
      <c r="S859" s="421"/>
    </row>
    <row r="860" spans="1:19">
      <c r="A860" s="421"/>
      <c r="B860" s="421"/>
      <c r="C860" s="421"/>
      <c r="D860" s="421"/>
      <c r="E860" s="422"/>
      <c r="F860" s="421"/>
      <c r="G860" s="421"/>
      <c r="H860" s="423"/>
      <c r="I860" s="433"/>
      <c r="J860" s="434"/>
      <c r="K860" s="433"/>
      <c r="L860" s="421"/>
      <c r="M860" s="434"/>
      <c r="N860" s="434"/>
      <c r="O860" s="421"/>
      <c r="P860" s="434"/>
      <c r="Q860" s="434"/>
      <c r="R860" s="421"/>
      <c r="S860" s="421"/>
    </row>
    <row r="861" spans="1:19">
      <c r="A861" s="421"/>
      <c r="B861" s="421"/>
      <c r="C861" s="421"/>
      <c r="D861" s="421"/>
      <c r="E861" s="422"/>
      <c r="F861" s="421"/>
      <c r="G861" s="421"/>
      <c r="H861" s="423"/>
      <c r="I861" s="433"/>
      <c r="J861" s="434"/>
      <c r="K861" s="433"/>
      <c r="L861" s="421"/>
      <c r="M861" s="434"/>
      <c r="N861" s="434"/>
      <c r="O861" s="421"/>
      <c r="P861" s="434"/>
      <c r="Q861" s="434"/>
      <c r="R861" s="421"/>
      <c r="S861" s="421"/>
    </row>
    <row r="862" spans="1:19">
      <c r="A862" s="421"/>
      <c r="B862" s="421"/>
      <c r="C862" s="421"/>
      <c r="D862" s="421"/>
      <c r="E862" s="422"/>
      <c r="F862" s="421"/>
      <c r="G862" s="421"/>
      <c r="H862" s="423"/>
      <c r="I862" s="433"/>
      <c r="J862" s="434"/>
      <c r="K862" s="433"/>
      <c r="L862" s="421"/>
      <c r="M862" s="434"/>
      <c r="N862" s="434"/>
      <c r="O862" s="421"/>
      <c r="P862" s="434"/>
      <c r="Q862" s="434"/>
      <c r="R862" s="421"/>
      <c r="S862" s="421"/>
    </row>
    <row r="863" spans="1:19">
      <c r="A863" s="421"/>
      <c r="B863" s="421"/>
      <c r="C863" s="421"/>
      <c r="D863" s="421"/>
      <c r="E863" s="422"/>
      <c r="F863" s="421"/>
      <c r="G863" s="421"/>
      <c r="H863" s="423"/>
      <c r="I863" s="433"/>
      <c r="J863" s="434"/>
      <c r="K863" s="433"/>
      <c r="L863" s="421"/>
      <c r="M863" s="434"/>
      <c r="N863" s="434"/>
      <c r="O863" s="421"/>
      <c r="P863" s="434"/>
      <c r="Q863" s="434"/>
      <c r="R863" s="421"/>
      <c r="S863" s="421"/>
    </row>
    <row r="864" spans="1:19">
      <c r="A864" s="421"/>
      <c r="B864" s="421"/>
      <c r="C864" s="421"/>
      <c r="D864" s="421"/>
      <c r="E864" s="422"/>
      <c r="F864" s="421"/>
      <c r="G864" s="421"/>
      <c r="H864" s="423"/>
      <c r="I864" s="433"/>
      <c r="J864" s="434"/>
      <c r="K864" s="433"/>
      <c r="L864" s="421"/>
      <c r="M864" s="434"/>
      <c r="N864" s="434"/>
      <c r="O864" s="421"/>
      <c r="P864" s="434"/>
      <c r="Q864" s="434"/>
      <c r="R864" s="421"/>
      <c r="S864" s="421"/>
    </row>
    <row r="865" spans="1:19">
      <c r="A865" s="421"/>
      <c r="B865" s="421"/>
      <c r="C865" s="421"/>
      <c r="D865" s="421"/>
      <c r="E865" s="422"/>
      <c r="F865" s="421"/>
      <c r="G865" s="421"/>
      <c r="H865" s="423"/>
      <c r="I865" s="433"/>
      <c r="J865" s="434"/>
      <c r="K865" s="433"/>
      <c r="L865" s="421"/>
      <c r="M865" s="434"/>
      <c r="N865" s="434"/>
      <c r="O865" s="421"/>
      <c r="P865" s="434"/>
      <c r="Q865" s="434"/>
      <c r="R865" s="421"/>
      <c r="S865" s="421"/>
    </row>
    <row r="866" spans="1:19">
      <c r="A866" s="421"/>
      <c r="B866" s="421"/>
      <c r="C866" s="421"/>
      <c r="D866" s="421"/>
      <c r="E866" s="422"/>
      <c r="F866" s="421"/>
      <c r="G866" s="421"/>
      <c r="H866" s="423"/>
      <c r="I866" s="433"/>
      <c r="J866" s="434"/>
      <c r="K866" s="433"/>
      <c r="L866" s="421"/>
      <c r="M866" s="434"/>
      <c r="N866" s="434"/>
      <c r="O866" s="421"/>
      <c r="P866" s="434"/>
      <c r="Q866" s="434"/>
      <c r="R866" s="421"/>
      <c r="S866" s="421"/>
    </row>
    <row r="867" spans="1:19">
      <c r="A867" s="421"/>
      <c r="B867" s="421"/>
      <c r="C867" s="421"/>
      <c r="D867" s="421"/>
      <c r="E867" s="422"/>
      <c r="F867" s="421"/>
      <c r="G867" s="421"/>
      <c r="H867" s="423"/>
      <c r="I867" s="433"/>
      <c r="J867" s="434"/>
      <c r="K867" s="433"/>
      <c r="L867" s="421"/>
      <c r="M867" s="434"/>
      <c r="N867" s="434"/>
      <c r="O867" s="421"/>
      <c r="P867" s="434"/>
      <c r="Q867" s="434"/>
      <c r="R867" s="421"/>
      <c r="S867" s="421"/>
    </row>
    <row r="868" spans="1:19">
      <c r="A868" s="421"/>
      <c r="B868" s="421"/>
      <c r="C868" s="421"/>
      <c r="D868" s="421"/>
      <c r="E868" s="422"/>
      <c r="F868" s="421"/>
      <c r="G868" s="421"/>
      <c r="H868" s="423"/>
      <c r="I868" s="433"/>
      <c r="J868" s="434"/>
      <c r="K868" s="433"/>
      <c r="L868" s="421"/>
      <c r="M868" s="434"/>
      <c r="N868" s="434"/>
      <c r="O868" s="421"/>
      <c r="P868" s="434"/>
      <c r="Q868" s="434"/>
      <c r="R868" s="421"/>
      <c r="S868" s="421"/>
    </row>
    <row r="869" spans="1:19">
      <c r="A869" s="421"/>
      <c r="B869" s="421"/>
      <c r="C869" s="421"/>
      <c r="D869" s="421"/>
      <c r="E869" s="422"/>
      <c r="F869" s="421"/>
      <c r="G869" s="421"/>
      <c r="H869" s="423"/>
      <c r="I869" s="433"/>
      <c r="J869" s="434"/>
      <c r="K869" s="433"/>
      <c r="L869" s="421"/>
      <c r="M869" s="434"/>
      <c r="N869" s="434"/>
      <c r="O869" s="421"/>
      <c r="P869" s="434"/>
      <c r="Q869" s="434"/>
      <c r="R869" s="421"/>
      <c r="S869" s="421"/>
    </row>
    <row r="870" spans="1:19">
      <c r="A870" s="421"/>
      <c r="B870" s="421"/>
      <c r="C870" s="421"/>
      <c r="D870" s="421"/>
      <c r="E870" s="422"/>
      <c r="F870" s="421"/>
      <c r="G870" s="421"/>
      <c r="H870" s="423"/>
      <c r="I870" s="433"/>
      <c r="J870" s="434"/>
      <c r="K870" s="433"/>
      <c r="L870" s="421"/>
      <c r="M870" s="434"/>
      <c r="N870" s="434"/>
      <c r="O870" s="421"/>
      <c r="P870" s="434"/>
      <c r="Q870" s="434"/>
      <c r="R870" s="421"/>
      <c r="S870" s="421"/>
    </row>
    <row r="871" spans="1:19">
      <c r="A871" s="421"/>
      <c r="B871" s="421"/>
      <c r="C871" s="421"/>
      <c r="D871" s="421"/>
      <c r="E871" s="422"/>
      <c r="F871" s="421"/>
      <c r="G871" s="421"/>
      <c r="H871" s="423"/>
      <c r="I871" s="433"/>
      <c r="J871" s="434"/>
      <c r="K871" s="433"/>
      <c r="L871" s="421"/>
      <c r="M871" s="434"/>
      <c r="N871" s="434"/>
      <c r="O871" s="421"/>
      <c r="P871" s="434"/>
      <c r="Q871" s="434"/>
      <c r="R871" s="421"/>
      <c r="S871" s="421"/>
    </row>
    <row r="872" spans="1:19">
      <c r="A872" s="421"/>
      <c r="B872" s="421"/>
      <c r="C872" s="421"/>
      <c r="D872" s="421"/>
      <c r="E872" s="422"/>
      <c r="F872" s="421"/>
      <c r="G872" s="421"/>
      <c r="H872" s="423"/>
      <c r="I872" s="433"/>
      <c r="J872" s="434"/>
      <c r="K872" s="433"/>
      <c r="L872" s="421"/>
      <c r="M872" s="434"/>
      <c r="N872" s="434"/>
      <c r="O872" s="421"/>
      <c r="P872" s="434"/>
      <c r="Q872" s="434"/>
      <c r="R872" s="421"/>
      <c r="S872" s="421"/>
    </row>
    <row r="873" spans="1:19">
      <c r="A873" s="421"/>
      <c r="B873" s="421"/>
      <c r="C873" s="421"/>
      <c r="D873" s="421"/>
      <c r="E873" s="422"/>
      <c r="F873" s="421"/>
      <c r="G873" s="421"/>
      <c r="H873" s="423"/>
      <c r="I873" s="433"/>
      <c r="J873" s="434"/>
      <c r="K873" s="433"/>
      <c r="L873" s="421"/>
      <c r="M873" s="434"/>
      <c r="N873" s="434"/>
      <c r="O873" s="421"/>
      <c r="P873" s="434"/>
      <c r="Q873" s="434"/>
      <c r="R873" s="421"/>
      <c r="S873" s="421"/>
    </row>
    <row r="874" spans="1:19">
      <c r="A874" s="421"/>
      <c r="B874" s="421"/>
      <c r="C874" s="421"/>
      <c r="D874" s="421"/>
      <c r="E874" s="422"/>
      <c r="F874" s="421"/>
      <c r="G874" s="421"/>
      <c r="H874" s="423"/>
      <c r="I874" s="433"/>
      <c r="J874" s="434"/>
      <c r="K874" s="433"/>
      <c r="L874" s="421"/>
      <c r="M874" s="434"/>
      <c r="N874" s="434"/>
      <c r="O874" s="421"/>
      <c r="P874" s="434"/>
      <c r="Q874" s="434"/>
      <c r="R874" s="421"/>
      <c r="S874" s="421"/>
    </row>
    <row r="875" spans="1:19">
      <c r="A875" s="421"/>
      <c r="B875" s="421"/>
      <c r="C875" s="421"/>
      <c r="D875" s="421"/>
      <c r="E875" s="422"/>
      <c r="F875" s="421"/>
      <c r="G875" s="421"/>
      <c r="H875" s="423"/>
      <c r="I875" s="433"/>
      <c r="J875" s="434"/>
      <c r="K875" s="433"/>
      <c r="L875" s="421"/>
      <c r="M875" s="434"/>
      <c r="N875" s="434"/>
      <c r="O875" s="421"/>
      <c r="P875" s="434"/>
      <c r="Q875" s="434"/>
      <c r="R875" s="421"/>
      <c r="S875" s="421"/>
    </row>
    <row r="876" spans="1:19">
      <c r="A876" s="421"/>
      <c r="B876" s="424"/>
      <c r="C876" s="421"/>
      <c r="D876" s="421"/>
      <c r="E876" s="422"/>
      <c r="F876" s="421"/>
      <c r="G876" s="421"/>
      <c r="H876" s="423"/>
      <c r="I876" s="433"/>
      <c r="J876" s="434"/>
      <c r="K876" s="433"/>
      <c r="L876" s="421"/>
      <c r="M876" s="434"/>
      <c r="N876" s="434"/>
      <c r="O876" s="421"/>
      <c r="P876" s="434"/>
      <c r="Q876" s="434"/>
      <c r="R876" s="421"/>
      <c r="S876" s="421"/>
    </row>
    <row r="877" spans="1:19">
      <c r="A877" s="421"/>
      <c r="B877" s="424"/>
      <c r="C877" s="421"/>
      <c r="D877" s="421"/>
      <c r="E877" s="422"/>
      <c r="F877" s="421"/>
      <c r="G877" s="421"/>
      <c r="H877" s="423"/>
      <c r="I877" s="433"/>
      <c r="J877" s="434"/>
      <c r="K877" s="433"/>
      <c r="L877" s="421"/>
      <c r="M877" s="434"/>
      <c r="N877" s="434"/>
      <c r="O877" s="421"/>
      <c r="P877" s="434"/>
      <c r="Q877" s="434"/>
      <c r="R877" s="421"/>
      <c r="S877" s="421"/>
    </row>
    <row r="878" spans="1:19">
      <c r="A878" s="421"/>
      <c r="B878" s="424"/>
      <c r="C878" s="421"/>
      <c r="D878" s="421"/>
      <c r="E878" s="422"/>
      <c r="F878" s="421"/>
      <c r="G878" s="421"/>
      <c r="H878" s="423"/>
      <c r="I878" s="433"/>
      <c r="J878" s="434"/>
      <c r="K878" s="433"/>
      <c r="L878" s="421"/>
      <c r="M878" s="434"/>
      <c r="N878" s="434"/>
      <c r="O878" s="421"/>
      <c r="P878" s="434"/>
      <c r="Q878" s="434"/>
      <c r="R878" s="421"/>
      <c r="S878" s="421"/>
    </row>
    <row r="879" spans="1:19">
      <c r="A879" s="421"/>
      <c r="B879" s="424"/>
      <c r="C879" s="421"/>
      <c r="D879" s="421"/>
      <c r="E879" s="422"/>
      <c r="F879" s="421"/>
      <c r="G879" s="421"/>
      <c r="H879" s="423"/>
      <c r="I879" s="433"/>
      <c r="J879" s="434"/>
      <c r="K879" s="433"/>
      <c r="L879" s="421"/>
      <c r="M879" s="434"/>
      <c r="N879" s="434"/>
      <c r="O879" s="421"/>
      <c r="P879" s="434"/>
      <c r="Q879" s="434"/>
      <c r="R879" s="421"/>
      <c r="S879" s="421"/>
    </row>
    <row r="880" spans="1:19">
      <c r="A880" s="421"/>
      <c r="B880" s="424"/>
      <c r="C880" s="421"/>
      <c r="D880" s="421"/>
      <c r="E880" s="422"/>
      <c r="F880" s="421"/>
      <c r="G880" s="421"/>
      <c r="H880" s="423"/>
      <c r="I880" s="433"/>
      <c r="J880" s="434"/>
      <c r="K880" s="433"/>
      <c r="L880" s="421"/>
      <c r="M880" s="434"/>
      <c r="N880" s="434"/>
      <c r="O880" s="421"/>
      <c r="P880" s="434"/>
      <c r="Q880" s="434"/>
      <c r="R880" s="421"/>
      <c r="S880" s="421"/>
    </row>
    <row r="881" spans="1:19">
      <c r="A881" s="421"/>
      <c r="B881" s="424"/>
      <c r="C881" s="421"/>
      <c r="D881" s="421"/>
      <c r="E881" s="422"/>
      <c r="F881" s="421"/>
      <c r="G881" s="421"/>
      <c r="H881" s="423"/>
      <c r="I881" s="433"/>
      <c r="J881" s="434"/>
      <c r="K881" s="433"/>
      <c r="L881" s="421"/>
      <c r="M881" s="434"/>
      <c r="N881" s="434"/>
      <c r="O881" s="421"/>
      <c r="P881" s="434"/>
      <c r="Q881" s="434"/>
      <c r="R881" s="421"/>
      <c r="S881" s="421"/>
    </row>
    <row r="882" spans="1:19">
      <c r="A882" s="421"/>
      <c r="B882" s="424"/>
      <c r="C882" s="421"/>
      <c r="D882" s="421"/>
      <c r="E882" s="422"/>
      <c r="F882" s="421"/>
      <c r="G882" s="421"/>
      <c r="H882" s="423"/>
      <c r="I882" s="433"/>
      <c r="J882" s="434"/>
      <c r="K882" s="433"/>
      <c r="L882" s="421"/>
      <c r="M882" s="434"/>
      <c r="N882" s="434"/>
      <c r="O882" s="421"/>
      <c r="P882" s="434"/>
      <c r="Q882" s="434"/>
      <c r="R882" s="421"/>
      <c r="S882" s="421"/>
    </row>
    <row r="883" spans="1:19">
      <c r="A883" s="421"/>
      <c r="B883" s="424"/>
      <c r="C883" s="421"/>
      <c r="D883" s="421"/>
      <c r="E883" s="422"/>
      <c r="F883" s="421"/>
      <c r="G883" s="421"/>
      <c r="H883" s="423"/>
      <c r="I883" s="433"/>
      <c r="J883" s="434"/>
      <c r="K883" s="433"/>
      <c r="L883" s="421"/>
      <c r="M883" s="434"/>
      <c r="N883" s="434"/>
      <c r="O883" s="421"/>
      <c r="P883" s="434"/>
      <c r="Q883" s="434"/>
      <c r="R883" s="421"/>
      <c r="S883" s="421"/>
    </row>
    <row r="884" spans="1:19">
      <c r="A884" s="421"/>
      <c r="B884" s="424"/>
      <c r="C884" s="421"/>
      <c r="D884" s="421"/>
      <c r="E884" s="422"/>
      <c r="F884" s="421"/>
      <c r="G884" s="421"/>
      <c r="H884" s="423"/>
      <c r="I884" s="433"/>
      <c r="J884" s="434"/>
      <c r="K884" s="433"/>
      <c r="L884" s="421"/>
      <c r="M884" s="434"/>
      <c r="N884" s="434"/>
      <c r="O884" s="421"/>
      <c r="P884" s="434"/>
      <c r="Q884" s="434"/>
      <c r="R884" s="421"/>
      <c r="S884" s="421"/>
    </row>
    <row r="885" spans="1:19">
      <c r="A885" s="421"/>
      <c r="B885" s="424"/>
      <c r="C885" s="421"/>
      <c r="D885" s="421"/>
      <c r="E885" s="422"/>
      <c r="F885" s="421"/>
      <c r="G885" s="421"/>
      <c r="H885" s="423"/>
      <c r="I885" s="433"/>
      <c r="J885" s="434"/>
      <c r="K885" s="433"/>
      <c r="L885" s="421"/>
      <c r="M885" s="434"/>
      <c r="N885" s="434"/>
      <c r="O885" s="421"/>
      <c r="P885" s="434"/>
      <c r="Q885" s="434"/>
      <c r="R885" s="421"/>
      <c r="S885" s="421"/>
    </row>
    <row r="886" spans="1:19">
      <c r="A886" s="421"/>
      <c r="B886" s="424"/>
      <c r="C886" s="421"/>
      <c r="D886" s="421"/>
      <c r="E886" s="422"/>
      <c r="F886" s="421"/>
      <c r="G886" s="421"/>
      <c r="H886" s="423"/>
      <c r="I886" s="433"/>
      <c r="J886" s="434"/>
      <c r="K886" s="433"/>
      <c r="L886" s="421"/>
      <c r="M886" s="434"/>
      <c r="N886" s="434"/>
      <c r="O886" s="421"/>
      <c r="P886" s="434"/>
      <c r="Q886" s="434"/>
      <c r="R886" s="421"/>
      <c r="S886" s="421"/>
    </row>
    <row r="887" spans="1:19">
      <c r="A887" s="421"/>
      <c r="B887" s="424"/>
      <c r="C887" s="421"/>
      <c r="D887" s="421"/>
      <c r="E887" s="422"/>
      <c r="F887" s="421"/>
      <c r="G887" s="421"/>
      <c r="H887" s="423"/>
      <c r="I887" s="433"/>
      <c r="J887" s="434"/>
      <c r="K887" s="433"/>
      <c r="L887" s="421"/>
      <c r="M887" s="434"/>
      <c r="N887" s="434"/>
      <c r="O887" s="421"/>
      <c r="P887" s="434"/>
      <c r="Q887" s="434"/>
      <c r="R887" s="421"/>
      <c r="S887" s="421"/>
    </row>
    <row r="888" spans="1:19">
      <c r="A888" s="421"/>
      <c r="B888" s="424"/>
      <c r="C888" s="421"/>
      <c r="D888" s="421"/>
      <c r="E888" s="422"/>
      <c r="F888" s="421"/>
      <c r="G888" s="421"/>
      <c r="H888" s="423"/>
      <c r="I888" s="433"/>
      <c r="J888" s="434"/>
      <c r="K888" s="433"/>
      <c r="L888" s="421"/>
      <c r="M888" s="434"/>
      <c r="N888" s="434"/>
      <c r="O888" s="421"/>
      <c r="P888" s="434"/>
      <c r="Q888" s="434"/>
      <c r="R888" s="421"/>
      <c r="S888" s="421"/>
    </row>
    <row r="889" spans="1:19">
      <c r="A889" s="421"/>
      <c r="B889" s="424"/>
      <c r="C889" s="421"/>
      <c r="D889" s="421"/>
      <c r="E889" s="422"/>
      <c r="F889" s="421"/>
      <c r="G889" s="421"/>
      <c r="H889" s="423"/>
      <c r="I889" s="433"/>
      <c r="J889" s="434"/>
      <c r="K889" s="433"/>
      <c r="L889" s="421"/>
      <c r="M889" s="434"/>
      <c r="N889" s="434"/>
      <c r="O889" s="421"/>
      <c r="P889" s="434"/>
      <c r="Q889" s="434"/>
      <c r="R889" s="421"/>
      <c r="S889" s="421"/>
    </row>
    <row r="890" spans="1:19">
      <c r="A890" s="421"/>
      <c r="B890" s="424"/>
      <c r="C890" s="421"/>
      <c r="D890" s="421"/>
      <c r="E890" s="422"/>
      <c r="F890" s="421"/>
      <c r="G890" s="421"/>
      <c r="H890" s="423"/>
      <c r="I890" s="433"/>
      <c r="J890" s="434"/>
      <c r="K890" s="433"/>
      <c r="L890" s="421"/>
      <c r="M890" s="434"/>
      <c r="N890" s="434"/>
      <c r="O890" s="421"/>
      <c r="P890" s="434"/>
      <c r="Q890" s="434"/>
      <c r="R890" s="421"/>
      <c r="S890" s="421"/>
    </row>
    <row r="891" spans="1:19">
      <c r="A891" s="421"/>
      <c r="B891" s="424"/>
      <c r="C891" s="421"/>
      <c r="D891" s="421"/>
      <c r="E891" s="422"/>
      <c r="F891" s="421"/>
      <c r="G891" s="421"/>
      <c r="H891" s="423"/>
      <c r="I891" s="433"/>
      <c r="J891" s="434"/>
      <c r="K891" s="433"/>
      <c r="L891" s="421"/>
      <c r="M891" s="434"/>
      <c r="N891" s="434"/>
      <c r="O891" s="421"/>
      <c r="P891" s="434"/>
      <c r="Q891" s="434"/>
      <c r="R891" s="421"/>
      <c r="S891" s="421"/>
    </row>
    <row r="892" spans="1:19">
      <c r="A892" s="421"/>
      <c r="B892" s="424"/>
      <c r="C892" s="421"/>
      <c r="D892" s="421"/>
      <c r="E892" s="422"/>
      <c r="F892" s="421"/>
      <c r="G892" s="421"/>
      <c r="H892" s="423"/>
      <c r="I892" s="433"/>
      <c r="J892" s="434"/>
      <c r="K892" s="433"/>
      <c r="L892" s="421"/>
      <c r="M892" s="434"/>
      <c r="N892" s="434"/>
      <c r="O892" s="421"/>
      <c r="P892" s="434"/>
      <c r="Q892" s="434"/>
      <c r="R892" s="421"/>
      <c r="S892" s="421"/>
    </row>
    <row r="893" spans="1:19">
      <c r="A893" s="421"/>
      <c r="B893" s="424"/>
      <c r="C893" s="421"/>
      <c r="D893" s="421"/>
      <c r="E893" s="422"/>
      <c r="F893" s="421"/>
      <c r="G893" s="421"/>
      <c r="H893" s="423"/>
      <c r="I893" s="433"/>
      <c r="J893" s="434"/>
      <c r="K893" s="433"/>
      <c r="L893" s="421"/>
      <c r="M893" s="434"/>
      <c r="N893" s="434"/>
      <c r="O893" s="421"/>
      <c r="P893" s="434"/>
      <c r="Q893" s="434"/>
      <c r="R893" s="421"/>
      <c r="S893" s="421"/>
    </row>
    <row r="894" spans="1:19">
      <c r="A894" s="421"/>
      <c r="B894" s="424"/>
      <c r="C894" s="421"/>
      <c r="D894" s="421"/>
      <c r="E894" s="422"/>
      <c r="F894" s="421"/>
      <c r="G894" s="421"/>
      <c r="H894" s="423"/>
      <c r="I894" s="433"/>
      <c r="J894" s="434"/>
      <c r="K894" s="433"/>
      <c r="L894" s="421"/>
      <c r="M894" s="434"/>
      <c r="N894" s="434"/>
      <c r="O894" s="421"/>
      <c r="P894" s="434"/>
      <c r="Q894" s="434"/>
      <c r="R894" s="421"/>
      <c r="S894" s="421"/>
    </row>
    <row r="895" spans="1:19">
      <c r="A895" s="421"/>
      <c r="B895" s="424"/>
      <c r="C895" s="421"/>
      <c r="D895" s="421"/>
      <c r="E895" s="422"/>
      <c r="F895" s="421"/>
      <c r="G895" s="421"/>
      <c r="H895" s="423"/>
      <c r="I895" s="433"/>
      <c r="J895" s="434"/>
      <c r="K895" s="433"/>
      <c r="L895" s="421"/>
      <c r="M895" s="434"/>
      <c r="N895" s="434"/>
      <c r="O895" s="421"/>
      <c r="P895" s="434"/>
      <c r="Q895" s="434"/>
      <c r="R895" s="421"/>
      <c r="S895" s="421"/>
    </row>
    <row r="896" spans="1:19">
      <c r="A896" s="421"/>
      <c r="B896" s="424"/>
      <c r="C896" s="421"/>
      <c r="D896" s="421"/>
      <c r="E896" s="422"/>
      <c r="F896" s="421"/>
      <c r="G896" s="421"/>
      <c r="H896" s="423"/>
      <c r="I896" s="433"/>
      <c r="J896" s="434"/>
      <c r="K896" s="433"/>
      <c r="L896" s="421"/>
      <c r="M896" s="434"/>
      <c r="N896" s="434"/>
      <c r="O896" s="421"/>
      <c r="P896" s="434"/>
      <c r="Q896" s="434"/>
      <c r="R896" s="421"/>
      <c r="S896" s="421"/>
    </row>
    <row r="897" spans="1:19">
      <c r="A897" s="421"/>
      <c r="B897" s="424"/>
      <c r="C897" s="421"/>
      <c r="D897" s="421"/>
      <c r="E897" s="422"/>
      <c r="F897" s="421"/>
      <c r="G897" s="421"/>
      <c r="H897" s="423"/>
      <c r="I897" s="433"/>
      <c r="J897" s="434"/>
      <c r="K897" s="433"/>
      <c r="L897" s="421"/>
      <c r="M897" s="434"/>
      <c r="N897" s="434"/>
      <c r="O897" s="421"/>
      <c r="P897" s="434"/>
      <c r="Q897" s="434"/>
      <c r="R897" s="421"/>
      <c r="S897" s="421"/>
    </row>
    <row r="898" spans="1:19">
      <c r="A898" s="421"/>
      <c r="B898" s="424"/>
      <c r="C898" s="421"/>
      <c r="D898" s="421"/>
      <c r="E898" s="422"/>
      <c r="F898" s="421"/>
      <c r="G898" s="421"/>
      <c r="H898" s="423"/>
      <c r="I898" s="433"/>
      <c r="J898" s="434"/>
      <c r="K898" s="433"/>
      <c r="L898" s="421"/>
      <c r="M898" s="434"/>
      <c r="N898" s="434"/>
      <c r="O898" s="421"/>
      <c r="P898" s="434"/>
      <c r="Q898" s="434"/>
      <c r="R898" s="421"/>
      <c r="S898" s="421"/>
    </row>
    <row r="899" spans="1:19">
      <c r="A899" s="421"/>
      <c r="B899" s="424"/>
      <c r="C899" s="421"/>
      <c r="D899" s="421"/>
      <c r="E899" s="422"/>
      <c r="F899" s="421"/>
      <c r="G899" s="421"/>
      <c r="H899" s="423"/>
      <c r="I899" s="433"/>
      <c r="J899" s="434"/>
      <c r="K899" s="433"/>
      <c r="L899" s="421"/>
      <c r="M899" s="434"/>
      <c r="N899" s="434"/>
      <c r="O899" s="421"/>
      <c r="P899" s="434"/>
      <c r="Q899" s="434"/>
      <c r="R899" s="421"/>
      <c r="S899" s="421"/>
    </row>
    <row r="900" spans="1:19">
      <c r="A900" s="421"/>
      <c r="B900" s="424"/>
      <c r="C900" s="421"/>
      <c r="D900" s="421"/>
      <c r="E900" s="422"/>
      <c r="F900" s="421"/>
      <c r="G900" s="421"/>
      <c r="H900" s="423"/>
      <c r="I900" s="433"/>
      <c r="J900" s="434"/>
      <c r="K900" s="433"/>
      <c r="L900" s="421"/>
      <c r="M900" s="434"/>
      <c r="N900" s="434"/>
      <c r="O900" s="421"/>
      <c r="P900" s="434"/>
      <c r="Q900" s="434"/>
      <c r="R900" s="421"/>
      <c r="S900" s="421"/>
    </row>
    <row r="901" spans="1:19">
      <c r="A901" s="421"/>
      <c r="B901" s="424"/>
      <c r="C901" s="421"/>
      <c r="D901" s="421"/>
      <c r="E901" s="422"/>
      <c r="F901" s="421"/>
      <c r="G901" s="421"/>
      <c r="H901" s="423"/>
      <c r="I901" s="433"/>
      <c r="J901" s="434"/>
      <c r="K901" s="433"/>
      <c r="L901" s="421"/>
      <c r="M901" s="434"/>
      <c r="N901" s="434"/>
      <c r="O901" s="421"/>
      <c r="P901" s="434"/>
      <c r="Q901" s="434"/>
      <c r="R901" s="421"/>
      <c r="S901" s="421"/>
    </row>
    <row r="902" spans="1:19">
      <c r="A902" s="421"/>
      <c r="B902" s="424"/>
      <c r="C902" s="421"/>
      <c r="D902" s="421"/>
      <c r="E902" s="422"/>
      <c r="F902" s="421"/>
      <c r="G902" s="421"/>
      <c r="H902" s="423"/>
      <c r="I902" s="433"/>
      <c r="J902" s="434"/>
      <c r="K902" s="433"/>
      <c r="L902" s="421"/>
      <c r="M902" s="434"/>
      <c r="N902" s="434"/>
      <c r="O902" s="421"/>
      <c r="P902" s="434"/>
      <c r="Q902" s="434"/>
      <c r="R902" s="421"/>
      <c r="S902" s="421"/>
    </row>
    <row r="903" spans="1:19">
      <c r="A903" s="421"/>
      <c r="B903" s="424"/>
      <c r="C903" s="421"/>
      <c r="D903" s="421"/>
      <c r="E903" s="422"/>
      <c r="F903" s="421"/>
      <c r="G903" s="421"/>
      <c r="H903" s="423"/>
      <c r="I903" s="433"/>
      <c r="J903" s="434"/>
      <c r="K903" s="433"/>
      <c r="L903" s="421"/>
      <c r="M903" s="434"/>
      <c r="N903" s="434"/>
      <c r="O903" s="421"/>
      <c r="P903" s="434"/>
      <c r="Q903" s="434"/>
      <c r="R903" s="421"/>
      <c r="S903" s="421"/>
    </row>
    <row r="904" spans="1:19">
      <c r="A904" s="421"/>
      <c r="B904" s="424"/>
      <c r="C904" s="421"/>
      <c r="D904" s="421"/>
      <c r="E904" s="422"/>
      <c r="F904" s="421"/>
      <c r="G904" s="421"/>
      <c r="H904" s="423"/>
      <c r="I904" s="433"/>
      <c r="J904" s="434"/>
      <c r="K904" s="433"/>
      <c r="L904" s="421"/>
      <c r="M904" s="434"/>
      <c r="N904" s="434"/>
      <c r="O904" s="421"/>
      <c r="P904" s="434"/>
      <c r="Q904" s="434"/>
      <c r="R904" s="421"/>
      <c r="S904" s="421"/>
    </row>
    <row r="905" spans="1:19">
      <c r="A905" s="421"/>
      <c r="B905" s="424"/>
      <c r="C905" s="421"/>
      <c r="D905" s="421"/>
      <c r="E905" s="422"/>
      <c r="F905" s="421"/>
      <c r="G905" s="421"/>
      <c r="H905" s="423"/>
      <c r="I905" s="433"/>
      <c r="J905" s="434"/>
      <c r="K905" s="433"/>
      <c r="L905" s="421"/>
      <c r="M905" s="434"/>
      <c r="N905" s="434"/>
      <c r="O905" s="421"/>
      <c r="P905" s="434"/>
      <c r="Q905" s="434"/>
      <c r="R905" s="421"/>
      <c r="S905" s="421"/>
    </row>
    <row r="906" spans="1:19">
      <c r="A906" s="421"/>
      <c r="B906" s="424"/>
      <c r="C906" s="421"/>
      <c r="D906" s="421"/>
      <c r="E906" s="422"/>
      <c r="F906" s="421"/>
      <c r="G906" s="421"/>
      <c r="H906" s="423"/>
      <c r="I906" s="433"/>
      <c r="J906" s="434"/>
      <c r="K906" s="433"/>
      <c r="L906" s="421"/>
      <c r="M906" s="434"/>
      <c r="N906" s="434"/>
      <c r="O906" s="421"/>
      <c r="P906" s="434"/>
      <c r="Q906" s="434"/>
      <c r="R906" s="421"/>
      <c r="S906" s="421"/>
    </row>
    <row r="907" spans="1:19">
      <c r="A907" s="421"/>
      <c r="B907" s="424"/>
      <c r="C907" s="421"/>
      <c r="D907" s="421"/>
      <c r="E907" s="422"/>
      <c r="F907" s="421"/>
      <c r="G907" s="421"/>
      <c r="H907" s="423"/>
      <c r="I907" s="433"/>
      <c r="J907" s="434"/>
      <c r="K907" s="433"/>
      <c r="L907" s="421"/>
      <c r="M907" s="434"/>
      <c r="N907" s="434"/>
      <c r="O907" s="421"/>
      <c r="P907" s="434"/>
      <c r="Q907" s="434"/>
      <c r="R907" s="421"/>
      <c r="S907" s="421"/>
    </row>
    <row r="908" spans="1:19">
      <c r="A908" s="421"/>
      <c r="B908" s="424"/>
      <c r="C908" s="421"/>
      <c r="D908" s="421"/>
      <c r="E908" s="422"/>
      <c r="F908" s="421"/>
      <c r="G908" s="421"/>
      <c r="H908" s="423"/>
      <c r="I908" s="433"/>
      <c r="J908" s="434"/>
      <c r="K908" s="433"/>
      <c r="L908" s="421"/>
      <c r="M908" s="434"/>
      <c r="N908" s="434"/>
      <c r="O908" s="421"/>
      <c r="P908" s="434"/>
      <c r="Q908" s="434"/>
      <c r="R908" s="421"/>
      <c r="S908" s="421"/>
    </row>
    <row r="909" spans="1:19">
      <c r="A909" s="421"/>
      <c r="B909" s="424"/>
      <c r="C909" s="421"/>
      <c r="D909" s="421"/>
      <c r="E909" s="422"/>
      <c r="F909" s="421"/>
      <c r="G909" s="421"/>
      <c r="H909" s="423"/>
      <c r="I909" s="433"/>
      <c r="J909" s="434"/>
      <c r="K909" s="433"/>
      <c r="L909" s="421"/>
      <c r="M909" s="434"/>
      <c r="N909" s="434"/>
      <c r="O909" s="421"/>
      <c r="P909" s="434"/>
      <c r="Q909" s="434"/>
      <c r="R909" s="421"/>
      <c r="S909" s="421"/>
    </row>
    <row r="910" spans="1:19">
      <c r="A910" s="421"/>
      <c r="B910" s="424"/>
      <c r="C910" s="421"/>
      <c r="D910" s="421"/>
      <c r="E910" s="422"/>
      <c r="F910" s="421"/>
      <c r="G910" s="421"/>
      <c r="H910" s="423"/>
      <c r="I910" s="433"/>
      <c r="J910" s="434"/>
      <c r="K910" s="433"/>
      <c r="L910" s="421"/>
      <c r="M910" s="434"/>
      <c r="N910" s="434"/>
      <c r="O910" s="421"/>
      <c r="P910" s="434"/>
      <c r="Q910" s="434"/>
      <c r="R910" s="421"/>
      <c r="S910" s="421"/>
    </row>
    <row r="911" spans="1:19">
      <c r="A911" s="421"/>
      <c r="B911" s="424"/>
      <c r="C911" s="421"/>
      <c r="D911" s="421"/>
      <c r="E911" s="422"/>
      <c r="F911" s="421"/>
      <c r="G911" s="421"/>
      <c r="H911" s="423"/>
      <c r="I911" s="433"/>
      <c r="J911" s="434"/>
      <c r="K911" s="433"/>
      <c r="L911" s="421"/>
      <c r="M911" s="434"/>
      <c r="N911" s="434"/>
      <c r="O911" s="421"/>
      <c r="P911" s="434"/>
      <c r="Q911" s="434"/>
      <c r="R911" s="421"/>
      <c r="S911" s="421"/>
    </row>
    <row r="912" spans="1:19">
      <c r="A912" s="421"/>
      <c r="B912" s="424"/>
      <c r="C912" s="421"/>
      <c r="D912" s="421"/>
      <c r="E912" s="422"/>
      <c r="F912" s="421"/>
      <c r="G912" s="421"/>
      <c r="H912" s="423"/>
      <c r="I912" s="433"/>
      <c r="J912" s="434"/>
      <c r="K912" s="433"/>
      <c r="L912" s="421"/>
      <c r="M912" s="434"/>
      <c r="N912" s="434"/>
      <c r="O912" s="421"/>
      <c r="P912" s="434"/>
      <c r="Q912" s="434"/>
      <c r="R912" s="421"/>
      <c r="S912" s="421"/>
    </row>
    <row r="913" spans="1:19">
      <c r="A913" s="421"/>
      <c r="B913" s="424"/>
      <c r="C913" s="421"/>
      <c r="D913" s="421"/>
      <c r="E913" s="422"/>
      <c r="F913" s="421"/>
      <c r="G913" s="421"/>
      <c r="H913" s="423"/>
      <c r="I913" s="433"/>
      <c r="J913" s="434"/>
      <c r="K913" s="433"/>
      <c r="L913" s="421"/>
      <c r="M913" s="434"/>
      <c r="N913" s="434"/>
      <c r="O913" s="421"/>
      <c r="P913" s="434"/>
      <c r="Q913" s="434"/>
      <c r="R913" s="421"/>
      <c r="S913" s="421"/>
    </row>
    <row r="914" spans="1:19">
      <c r="A914" s="421"/>
      <c r="B914" s="424"/>
      <c r="C914" s="421"/>
      <c r="D914" s="421"/>
      <c r="E914" s="422"/>
      <c r="F914" s="421"/>
      <c r="G914" s="421"/>
      <c r="H914" s="423"/>
      <c r="I914" s="433"/>
      <c r="J914" s="434"/>
      <c r="K914" s="433"/>
      <c r="L914" s="421"/>
      <c r="M914" s="434"/>
      <c r="N914" s="434"/>
      <c r="O914" s="421"/>
      <c r="P914" s="434"/>
      <c r="Q914" s="434"/>
      <c r="R914" s="421"/>
      <c r="S914" s="421"/>
    </row>
    <row r="915" spans="1:19">
      <c r="A915" s="421"/>
      <c r="B915" s="424"/>
      <c r="C915" s="421"/>
      <c r="D915" s="421"/>
      <c r="E915" s="422"/>
      <c r="F915" s="421"/>
      <c r="G915" s="421"/>
      <c r="H915" s="423"/>
      <c r="I915" s="433"/>
      <c r="J915" s="434"/>
      <c r="K915" s="433"/>
      <c r="L915" s="421"/>
      <c r="M915" s="434"/>
      <c r="N915" s="434"/>
      <c r="O915" s="421"/>
      <c r="P915" s="434"/>
      <c r="Q915" s="434"/>
      <c r="R915" s="421"/>
      <c r="S915" s="421"/>
    </row>
    <row r="916" spans="1:19">
      <c r="A916" s="421"/>
      <c r="B916" s="424"/>
      <c r="C916" s="421"/>
      <c r="D916" s="421"/>
      <c r="E916" s="422"/>
      <c r="F916" s="421"/>
      <c r="G916" s="421"/>
      <c r="H916" s="423"/>
      <c r="I916" s="433"/>
      <c r="J916" s="434"/>
      <c r="K916" s="433"/>
      <c r="L916" s="421"/>
      <c r="M916" s="434"/>
      <c r="N916" s="434"/>
      <c r="O916" s="421"/>
      <c r="P916" s="434"/>
      <c r="Q916" s="434"/>
      <c r="R916" s="421"/>
      <c r="S916" s="421"/>
    </row>
    <row r="917" spans="1:19">
      <c r="A917" s="421"/>
      <c r="B917" s="424"/>
      <c r="C917" s="421"/>
      <c r="D917" s="421"/>
      <c r="E917" s="422"/>
      <c r="F917" s="421"/>
      <c r="G917" s="421"/>
      <c r="H917" s="423"/>
      <c r="I917" s="433"/>
      <c r="J917" s="434"/>
      <c r="K917" s="433"/>
      <c r="L917" s="421"/>
      <c r="M917" s="434"/>
      <c r="N917" s="434"/>
      <c r="O917" s="421"/>
      <c r="P917" s="434"/>
      <c r="Q917" s="434"/>
      <c r="R917" s="421"/>
      <c r="S917" s="421"/>
    </row>
    <row r="918" spans="1:19">
      <c r="A918" s="421"/>
      <c r="B918" s="424"/>
      <c r="C918" s="421"/>
      <c r="D918" s="421"/>
      <c r="E918" s="422"/>
      <c r="F918" s="421"/>
      <c r="G918" s="421"/>
      <c r="H918" s="423"/>
      <c r="I918" s="433"/>
      <c r="J918" s="434"/>
      <c r="K918" s="433"/>
      <c r="L918" s="421"/>
      <c r="M918" s="434"/>
      <c r="N918" s="434"/>
      <c r="O918" s="421"/>
      <c r="P918" s="434"/>
      <c r="Q918" s="434"/>
      <c r="R918" s="421"/>
      <c r="S918" s="421"/>
    </row>
    <row r="919" spans="1:19">
      <c r="A919" s="421"/>
      <c r="B919" s="424"/>
      <c r="C919" s="421"/>
      <c r="D919" s="421"/>
      <c r="E919" s="422"/>
      <c r="F919" s="421"/>
      <c r="G919" s="421"/>
      <c r="H919" s="423"/>
      <c r="I919" s="433"/>
      <c r="J919" s="434"/>
      <c r="K919" s="433"/>
      <c r="L919" s="421"/>
      <c r="M919" s="434"/>
      <c r="N919" s="434"/>
      <c r="O919" s="421"/>
      <c r="P919" s="434"/>
      <c r="Q919" s="434"/>
      <c r="R919" s="421"/>
      <c r="S919" s="421"/>
    </row>
    <row r="920" spans="1:19">
      <c r="A920" s="421"/>
      <c r="B920" s="424"/>
      <c r="C920" s="421"/>
      <c r="D920" s="421"/>
      <c r="E920" s="422"/>
      <c r="F920" s="421"/>
      <c r="G920" s="421"/>
      <c r="H920" s="423"/>
      <c r="I920" s="433"/>
      <c r="J920" s="434"/>
      <c r="K920" s="433"/>
      <c r="L920" s="421"/>
      <c r="M920" s="434"/>
      <c r="N920" s="434"/>
      <c r="O920" s="421"/>
      <c r="P920" s="434"/>
      <c r="Q920" s="434"/>
      <c r="R920" s="421"/>
      <c r="S920" s="421"/>
    </row>
    <row r="921" spans="1:19">
      <c r="A921" s="421"/>
      <c r="B921" s="424"/>
      <c r="C921" s="421"/>
      <c r="D921" s="421"/>
      <c r="E921" s="422"/>
      <c r="F921" s="421"/>
      <c r="G921" s="421"/>
      <c r="H921" s="423"/>
      <c r="I921" s="433"/>
      <c r="J921" s="434"/>
      <c r="K921" s="433"/>
      <c r="L921" s="421"/>
      <c r="M921" s="434"/>
      <c r="N921" s="434"/>
      <c r="O921" s="421"/>
      <c r="P921" s="434"/>
      <c r="Q921" s="434"/>
      <c r="R921" s="421"/>
      <c r="S921" s="421"/>
    </row>
    <row r="922" spans="1:19">
      <c r="A922" s="421"/>
      <c r="B922" s="424"/>
      <c r="C922" s="421"/>
      <c r="D922" s="421"/>
      <c r="E922" s="422"/>
      <c r="F922" s="421"/>
      <c r="G922" s="421"/>
      <c r="H922" s="423"/>
      <c r="I922" s="433"/>
      <c r="J922" s="434"/>
      <c r="K922" s="433"/>
      <c r="L922" s="421"/>
      <c r="M922" s="434"/>
      <c r="N922" s="434"/>
      <c r="O922" s="421"/>
      <c r="P922" s="434"/>
      <c r="Q922" s="434"/>
      <c r="R922" s="421"/>
      <c r="S922" s="421"/>
    </row>
    <row r="923" spans="1:19">
      <c r="A923" s="421"/>
      <c r="B923" s="424"/>
      <c r="C923" s="421"/>
      <c r="D923" s="421"/>
      <c r="E923" s="422"/>
      <c r="F923" s="421"/>
      <c r="G923" s="421"/>
      <c r="H923" s="423"/>
      <c r="I923" s="433"/>
      <c r="J923" s="434"/>
      <c r="K923" s="433"/>
      <c r="L923" s="421"/>
      <c r="M923" s="434"/>
      <c r="N923" s="434"/>
      <c r="O923" s="421"/>
      <c r="P923" s="434"/>
      <c r="Q923" s="434"/>
      <c r="R923" s="421"/>
      <c r="S923" s="421"/>
    </row>
    <row r="924" spans="1:19">
      <c r="A924" s="421"/>
      <c r="B924" s="424"/>
      <c r="C924" s="421"/>
      <c r="D924" s="421"/>
      <c r="E924" s="422"/>
      <c r="F924" s="421"/>
      <c r="G924" s="421"/>
      <c r="H924" s="423"/>
      <c r="I924" s="433"/>
      <c r="J924" s="434"/>
      <c r="K924" s="433"/>
      <c r="L924" s="421"/>
      <c r="M924" s="434"/>
      <c r="N924" s="434"/>
      <c r="O924" s="421"/>
      <c r="P924" s="434"/>
      <c r="Q924" s="434"/>
      <c r="R924" s="421"/>
      <c r="S924" s="421"/>
    </row>
    <row r="925" spans="1:19">
      <c r="A925" s="421"/>
      <c r="B925" s="424"/>
      <c r="C925" s="421"/>
      <c r="D925" s="421"/>
      <c r="E925" s="422"/>
      <c r="F925" s="421"/>
      <c r="G925" s="421"/>
      <c r="H925" s="423"/>
      <c r="I925" s="433"/>
      <c r="J925" s="434"/>
      <c r="K925" s="433"/>
      <c r="L925" s="421"/>
      <c r="M925" s="434"/>
      <c r="N925" s="434"/>
      <c r="O925" s="421"/>
      <c r="P925" s="434"/>
      <c r="Q925" s="434"/>
      <c r="R925" s="421"/>
      <c r="S925" s="421"/>
    </row>
    <row r="926" spans="1:19">
      <c r="A926" s="421"/>
      <c r="B926" s="424"/>
      <c r="C926" s="421"/>
      <c r="D926" s="421"/>
      <c r="E926" s="422"/>
      <c r="F926" s="421"/>
      <c r="G926" s="421"/>
      <c r="H926" s="423"/>
      <c r="I926" s="433"/>
      <c r="J926" s="434"/>
      <c r="K926" s="433"/>
      <c r="L926" s="421"/>
      <c r="M926" s="434"/>
      <c r="N926" s="434"/>
      <c r="O926" s="421"/>
      <c r="P926" s="434"/>
      <c r="Q926" s="434"/>
      <c r="R926" s="421"/>
      <c r="S926" s="421"/>
    </row>
    <row r="927" spans="1:19">
      <c r="A927" s="421"/>
      <c r="B927" s="424"/>
      <c r="C927" s="421"/>
      <c r="D927" s="421"/>
      <c r="E927" s="422"/>
      <c r="F927" s="421"/>
      <c r="G927" s="421"/>
      <c r="H927" s="423"/>
      <c r="I927" s="433"/>
      <c r="J927" s="434"/>
      <c r="K927" s="433"/>
      <c r="L927" s="421"/>
      <c r="M927" s="434"/>
      <c r="N927" s="434"/>
      <c r="O927" s="421"/>
      <c r="P927" s="434"/>
      <c r="Q927" s="434"/>
      <c r="R927" s="421"/>
      <c r="S927" s="421"/>
    </row>
    <row r="928" spans="1:19">
      <c r="A928" s="421"/>
      <c r="B928" s="424"/>
      <c r="C928" s="421"/>
      <c r="D928" s="421"/>
      <c r="E928" s="422"/>
      <c r="F928" s="421"/>
      <c r="G928" s="421"/>
      <c r="H928" s="423"/>
      <c r="I928" s="433"/>
      <c r="J928" s="434"/>
      <c r="K928" s="433"/>
      <c r="L928" s="421"/>
      <c r="M928" s="434"/>
      <c r="N928" s="434"/>
      <c r="O928" s="421"/>
      <c r="P928" s="434"/>
      <c r="Q928" s="434"/>
      <c r="R928" s="421"/>
      <c r="S928" s="421"/>
    </row>
    <row r="929" spans="1:19">
      <c r="A929" s="421"/>
      <c r="B929" s="424"/>
      <c r="C929" s="421"/>
      <c r="D929" s="421"/>
      <c r="E929" s="422"/>
      <c r="F929" s="421"/>
      <c r="G929" s="421"/>
      <c r="H929" s="423"/>
      <c r="I929" s="433"/>
      <c r="J929" s="434"/>
      <c r="K929" s="433"/>
      <c r="L929" s="421"/>
      <c r="M929" s="434"/>
      <c r="N929" s="434"/>
      <c r="O929" s="421"/>
      <c r="P929" s="434"/>
      <c r="Q929" s="434"/>
      <c r="R929" s="421"/>
      <c r="S929" s="421"/>
    </row>
    <row r="930" spans="1:19">
      <c r="A930" s="421"/>
      <c r="B930" s="424"/>
      <c r="C930" s="421"/>
      <c r="D930" s="421"/>
      <c r="E930" s="422"/>
      <c r="F930" s="421"/>
      <c r="G930" s="421"/>
      <c r="H930" s="423"/>
      <c r="I930" s="433"/>
      <c r="J930" s="434"/>
      <c r="K930" s="433"/>
      <c r="L930" s="421"/>
      <c r="M930" s="434"/>
      <c r="N930" s="434"/>
      <c r="O930" s="421"/>
      <c r="P930" s="434"/>
      <c r="Q930" s="434"/>
      <c r="R930" s="421"/>
      <c r="S930" s="421"/>
    </row>
    <row r="931" spans="1:19">
      <c r="A931" s="421"/>
      <c r="B931" s="424"/>
      <c r="C931" s="421"/>
      <c r="D931" s="421"/>
      <c r="E931" s="422"/>
      <c r="F931" s="421"/>
      <c r="G931" s="421"/>
      <c r="H931" s="423"/>
      <c r="I931" s="433"/>
      <c r="J931" s="434"/>
      <c r="K931" s="433"/>
      <c r="L931" s="421"/>
      <c r="M931" s="434"/>
      <c r="N931" s="434"/>
      <c r="O931" s="421"/>
      <c r="P931" s="434"/>
      <c r="Q931" s="434"/>
      <c r="R931" s="421"/>
      <c r="S931" s="421"/>
    </row>
    <row r="932" spans="1:19">
      <c r="A932" s="421"/>
      <c r="B932" s="424"/>
      <c r="C932" s="421"/>
      <c r="D932" s="421"/>
      <c r="E932" s="422"/>
      <c r="F932" s="421"/>
      <c r="G932" s="421"/>
      <c r="H932" s="423"/>
      <c r="I932" s="433"/>
      <c r="J932" s="434"/>
      <c r="K932" s="433"/>
      <c r="L932" s="421"/>
      <c r="M932" s="434"/>
      <c r="N932" s="434"/>
      <c r="O932" s="421"/>
      <c r="P932" s="434"/>
      <c r="Q932" s="434"/>
      <c r="R932" s="421"/>
      <c r="S932" s="421"/>
    </row>
    <row r="933" spans="1:19">
      <c r="A933" s="421"/>
      <c r="B933" s="424"/>
      <c r="C933" s="421"/>
      <c r="D933" s="421"/>
      <c r="E933" s="422"/>
      <c r="F933" s="421"/>
      <c r="G933" s="421"/>
      <c r="H933" s="423"/>
      <c r="I933" s="433"/>
      <c r="J933" s="434"/>
      <c r="K933" s="433"/>
      <c r="L933" s="421"/>
      <c r="M933" s="434"/>
      <c r="N933" s="434"/>
      <c r="O933" s="421"/>
      <c r="P933" s="434"/>
      <c r="Q933" s="434"/>
      <c r="R933" s="421"/>
      <c r="S933" s="421"/>
    </row>
    <row r="934" spans="1:19">
      <c r="A934" s="421"/>
      <c r="B934" s="424"/>
      <c r="C934" s="421"/>
      <c r="D934" s="421"/>
      <c r="E934" s="422"/>
      <c r="F934" s="421"/>
      <c r="G934" s="421"/>
      <c r="H934" s="423"/>
      <c r="I934" s="433"/>
      <c r="J934" s="434"/>
      <c r="K934" s="433"/>
      <c r="L934" s="421"/>
      <c r="M934" s="434"/>
      <c r="N934" s="434"/>
      <c r="O934" s="421"/>
      <c r="P934" s="434"/>
      <c r="Q934" s="434"/>
      <c r="R934" s="421"/>
      <c r="S934" s="421"/>
    </row>
    <row r="935" spans="1:19">
      <c r="A935" s="421"/>
      <c r="B935" s="424"/>
      <c r="C935" s="421"/>
      <c r="D935" s="421"/>
      <c r="E935" s="422"/>
      <c r="F935" s="421"/>
      <c r="G935" s="421"/>
      <c r="H935" s="423"/>
      <c r="I935" s="433"/>
      <c r="J935" s="434"/>
      <c r="K935" s="433"/>
      <c r="L935" s="421"/>
      <c r="M935" s="434"/>
      <c r="N935" s="434"/>
      <c r="O935" s="421"/>
      <c r="P935" s="434"/>
      <c r="Q935" s="434"/>
      <c r="R935" s="421"/>
      <c r="S935" s="421"/>
    </row>
    <row r="936" spans="1:19">
      <c r="A936" s="421"/>
      <c r="B936" s="424"/>
      <c r="C936" s="421"/>
      <c r="D936" s="421"/>
      <c r="E936" s="422"/>
      <c r="F936" s="421"/>
      <c r="G936" s="421"/>
      <c r="H936" s="423"/>
      <c r="I936" s="433"/>
      <c r="J936" s="434"/>
      <c r="K936" s="433"/>
      <c r="L936" s="421"/>
      <c r="M936" s="434"/>
      <c r="N936" s="434"/>
      <c r="O936" s="421"/>
      <c r="P936" s="434"/>
      <c r="Q936" s="434"/>
      <c r="R936" s="421"/>
      <c r="S936" s="421"/>
    </row>
    <row r="937" spans="1:19">
      <c r="A937" s="421"/>
      <c r="B937" s="424"/>
      <c r="C937" s="421"/>
      <c r="D937" s="421"/>
      <c r="E937" s="422"/>
      <c r="F937" s="421"/>
      <c r="G937" s="421"/>
      <c r="H937" s="423"/>
      <c r="I937" s="433"/>
      <c r="J937" s="434"/>
      <c r="K937" s="433"/>
      <c r="L937" s="421"/>
      <c r="M937" s="434"/>
      <c r="N937" s="434"/>
      <c r="O937" s="421"/>
      <c r="P937" s="434"/>
      <c r="Q937" s="434"/>
      <c r="R937" s="421"/>
      <c r="S937" s="421"/>
    </row>
    <row r="938" spans="1:19">
      <c r="A938" s="421"/>
      <c r="B938" s="424"/>
      <c r="C938" s="421"/>
      <c r="D938" s="421"/>
      <c r="E938" s="422"/>
      <c r="F938" s="421"/>
      <c r="G938" s="421"/>
      <c r="H938" s="423"/>
      <c r="I938" s="433"/>
      <c r="J938" s="434"/>
      <c r="K938" s="433"/>
      <c r="L938" s="421"/>
      <c r="M938" s="434"/>
      <c r="N938" s="434"/>
      <c r="O938" s="421"/>
      <c r="P938" s="434"/>
      <c r="Q938" s="434"/>
      <c r="R938" s="421"/>
      <c r="S938" s="421"/>
    </row>
    <row r="939" spans="1:19">
      <c r="A939" s="421"/>
      <c r="B939" s="424"/>
      <c r="C939" s="421"/>
      <c r="D939" s="421"/>
      <c r="E939" s="422"/>
      <c r="F939" s="421"/>
      <c r="G939" s="421"/>
      <c r="H939" s="423"/>
      <c r="I939" s="433"/>
      <c r="J939" s="434"/>
      <c r="K939" s="433"/>
      <c r="L939" s="421"/>
      <c r="M939" s="434"/>
      <c r="N939" s="434"/>
      <c r="O939" s="421"/>
      <c r="P939" s="434"/>
      <c r="Q939" s="434"/>
      <c r="R939" s="421"/>
      <c r="S939" s="421"/>
    </row>
    <row r="940" spans="1:19">
      <c r="A940" s="421"/>
      <c r="B940" s="424"/>
      <c r="C940" s="421"/>
      <c r="D940" s="421"/>
      <c r="E940" s="422"/>
      <c r="F940" s="421"/>
      <c r="G940" s="421"/>
      <c r="H940" s="423"/>
      <c r="I940" s="433"/>
      <c r="J940" s="434"/>
      <c r="K940" s="433"/>
      <c r="L940" s="421"/>
      <c r="M940" s="434"/>
      <c r="N940" s="434"/>
      <c r="O940" s="421"/>
      <c r="P940" s="434"/>
      <c r="Q940" s="434"/>
      <c r="R940" s="421"/>
      <c r="S940" s="421"/>
    </row>
    <row r="941" spans="1:19">
      <c r="A941" s="421"/>
      <c r="B941" s="424"/>
      <c r="C941" s="421"/>
      <c r="D941" s="421"/>
      <c r="E941" s="422"/>
      <c r="F941" s="421"/>
      <c r="G941" s="421"/>
      <c r="H941" s="423"/>
      <c r="I941" s="433"/>
      <c r="J941" s="434"/>
      <c r="K941" s="433"/>
      <c r="L941" s="421"/>
      <c r="M941" s="434"/>
      <c r="N941" s="434"/>
      <c r="O941" s="421"/>
      <c r="P941" s="434"/>
      <c r="Q941" s="434"/>
      <c r="R941" s="421"/>
      <c r="S941" s="421"/>
    </row>
    <row r="942" spans="1:19">
      <c r="A942" s="421"/>
      <c r="B942" s="424"/>
      <c r="C942" s="421"/>
      <c r="D942" s="421"/>
      <c r="E942" s="422"/>
      <c r="F942" s="421"/>
      <c r="G942" s="421"/>
      <c r="H942" s="423"/>
      <c r="I942" s="433"/>
      <c r="J942" s="434"/>
      <c r="K942" s="433"/>
      <c r="L942" s="421"/>
      <c r="M942" s="434"/>
      <c r="N942" s="434"/>
      <c r="O942" s="421"/>
      <c r="P942" s="434"/>
      <c r="Q942" s="434"/>
      <c r="R942" s="421"/>
      <c r="S942" s="421"/>
    </row>
    <row r="943" spans="1:19">
      <c r="A943" s="421"/>
      <c r="B943" s="424"/>
      <c r="C943" s="421"/>
      <c r="D943" s="421"/>
      <c r="E943" s="422"/>
      <c r="F943" s="421"/>
      <c r="G943" s="421"/>
      <c r="H943" s="423"/>
      <c r="I943" s="433"/>
      <c r="J943" s="434"/>
      <c r="K943" s="433"/>
      <c r="L943" s="421"/>
      <c r="M943" s="434"/>
      <c r="N943" s="434"/>
      <c r="O943" s="421"/>
      <c r="P943" s="434"/>
      <c r="Q943" s="434"/>
      <c r="R943" s="421"/>
      <c r="S943" s="421"/>
    </row>
    <row r="944" spans="1:19">
      <c r="A944" s="421"/>
      <c r="B944" s="424"/>
      <c r="C944" s="421"/>
      <c r="D944" s="421"/>
      <c r="E944" s="422"/>
      <c r="F944" s="421"/>
      <c r="G944" s="421"/>
      <c r="H944" s="423"/>
      <c r="I944" s="433"/>
      <c r="J944" s="434"/>
      <c r="K944" s="433"/>
      <c r="L944" s="421"/>
      <c r="M944" s="434"/>
      <c r="N944" s="434"/>
      <c r="O944" s="421"/>
      <c r="P944" s="434"/>
      <c r="Q944" s="434"/>
      <c r="R944" s="421"/>
      <c r="S944" s="421"/>
    </row>
    <row r="945" spans="1:19">
      <c r="A945" s="421"/>
      <c r="B945" s="424"/>
      <c r="C945" s="421"/>
      <c r="D945" s="421"/>
      <c r="E945" s="422"/>
      <c r="F945" s="421"/>
      <c r="G945" s="421"/>
      <c r="H945" s="423"/>
      <c r="I945" s="433"/>
      <c r="J945" s="434"/>
      <c r="K945" s="433"/>
      <c r="L945" s="421"/>
      <c r="M945" s="434"/>
      <c r="N945" s="434"/>
      <c r="O945" s="421"/>
      <c r="P945" s="434"/>
      <c r="Q945" s="434"/>
      <c r="R945" s="421"/>
      <c r="S945" s="421"/>
    </row>
    <row r="946" spans="1:19">
      <c r="A946" s="421"/>
      <c r="B946" s="424"/>
      <c r="C946" s="421"/>
      <c r="D946" s="421"/>
      <c r="E946" s="422"/>
      <c r="F946" s="421"/>
      <c r="G946" s="421"/>
      <c r="H946" s="423"/>
      <c r="I946" s="433"/>
      <c r="J946" s="434"/>
      <c r="K946" s="433"/>
      <c r="L946" s="421"/>
      <c r="M946" s="434"/>
      <c r="N946" s="434"/>
      <c r="O946" s="421"/>
      <c r="P946" s="434"/>
      <c r="Q946" s="434"/>
      <c r="R946" s="421"/>
      <c r="S946" s="421"/>
    </row>
    <row r="947" spans="1:19">
      <c r="A947" s="421"/>
      <c r="B947" s="424"/>
      <c r="C947" s="421"/>
      <c r="D947" s="421"/>
      <c r="E947" s="422"/>
      <c r="F947" s="421"/>
      <c r="G947" s="421"/>
      <c r="H947" s="423"/>
      <c r="I947" s="433"/>
      <c r="J947" s="434"/>
      <c r="K947" s="433"/>
      <c r="L947" s="421"/>
      <c r="M947" s="434"/>
      <c r="N947" s="434"/>
      <c r="O947" s="421"/>
      <c r="P947" s="434"/>
      <c r="Q947" s="434"/>
      <c r="R947" s="421"/>
      <c r="S947" s="421"/>
    </row>
    <row r="948" spans="1:19">
      <c r="A948" s="421"/>
      <c r="B948" s="424"/>
      <c r="C948" s="421"/>
      <c r="D948" s="421"/>
      <c r="E948" s="422"/>
      <c r="F948" s="421"/>
      <c r="G948" s="421"/>
      <c r="H948" s="423"/>
      <c r="I948" s="433"/>
      <c r="J948" s="434"/>
      <c r="K948" s="433"/>
      <c r="L948" s="421"/>
      <c r="M948" s="434"/>
      <c r="N948" s="434"/>
      <c r="O948" s="421"/>
      <c r="P948" s="434"/>
      <c r="Q948" s="434"/>
      <c r="R948" s="421"/>
      <c r="S948" s="421"/>
    </row>
    <row r="949" spans="1:19">
      <c r="A949" s="421"/>
      <c r="B949" s="424"/>
      <c r="C949" s="421"/>
      <c r="D949" s="421"/>
      <c r="E949" s="422"/>
      <c r="F949" s="421"/>
      <c r="G949" s="421"/>
      <c r="H949" s="423"/>
      <c r="I949" s="433"/>
      <c r="J949" s="434"/>
      <c r="K949" s="433"/>
      <c r="L949" s="421"/>
      <c r="M949" s="434"/>
      <c r="N949" s="434"/>
      <c r="O949" s="421"/>
      <c r="P949" s="434"/>
      <c r="Q949" s="434"/>
      <c r="R949" s="421"/>
      <c r="S949" s="421"/>
    </row>
    <row r="950" spans="1:19">
      <c r="A950" s="421"/>
      <c r="B950" s="424"/>
      <c r="C950" s="421"/>
      <c r="D950" s="421"/>
      <c r="E950" s="422"/>
      <c r="F950" s="421"/>
      <c r="G950" s="421"/>
      <c r="H950" s="423"/>
      <c r="I950" s="433"/>
      <c r="J950" s="434"/>
      <c r="K950" s="433"/>
      <c r="L950" s="421"/>
      <c r="M950" s="434"/>
      <c r="N950" s="434"/>
      <c r="O950" s="421"/>
      <c r="P950" s="434"/>
      <c r="Q950" s="434"/>
      <c r="R950" s="421"/>
      <c r="S950" s="421"/>
    </row>
    <row r="951" spans="1:19">
      <c r="A951" s="421"/>
      <c r="B951" s="424"/>
      <c r="C951" s="421"/>
      <c r="D951" s="421"/>
      <c r="E951" s="422"/>
      <c r="F951" s="421"/>
      <c r="G951" s="421"/>
      <c r="H951" s="423"/>
      <c r="I951" s="433"/>
      <c r="J951" s="434"/>
      <c r="K951" s="433"/>
      <c r="L951" s="421"/>
      <c r="M951" s="434"/>
      <c r="N951" s="434"/>
      <c r="O951" s="421"/>
      <c r="P951" s="434"/>
      <c r="Q951" s="434"/>
      <c r="R951" s="421"/>
      <c r="S951" s="421"/>
    </row>
    <row r="952" spans="1:19">
      <c r="A952" s="421"/>
      <c r="B952" s="424"/>
      <c r="C952" s="421"/>
      <c r="D952" s="421"/>
      <c r="E952" s="422"/>
      <c r="F952" s="421"/>
      <c r="G952" s="421"/>
      <c r="H952" s="423"/>
      <c r="I952" s="433"/>
      <c r="J952" s="434"/>
      <c r="K952" s="433"/>
      <c r="L952" s="421"/>
      <c r="M952" s="434"/>
      <c r="N952" s="434"/>
      <c r="O952" s="421"/>
      <c r="P952" s="434"/>
      <c r="Q952" s="434"/>
      <c r="R952" s="421"/>
      <c r="S952" s="421"/>
    </row>
    <row r="953" spans="1:19">
      <c r="A953" s="421"/>
      <c r="B953" s="424"/>
      <c r="C953" s="421"/>
      <c r="D953" s="421"/>
      <c r="E953" s="422"/>
      <c r="F953" s="421"/>
      <c r="G953" s="421"/>
      <c r="H953" s="423"/>
      <c r="I953" s="433"/>
      <c r="J953" s="434"/>
      <c r="K953" s="433"/>
      <c r="L953" s="421"/>
      <c r="M953" s="434"/>
      <c r="N953" s="434"/>
      <c r="O953" s="421"/>
      <c r="P953" s="434"/>
      <c r="Q953" s="434"/>
      <c r="R953" s="421"/>
      <c r="S953" s="421"/>
    </row>
    <row r="954" spans="1:19">
      <c r="A954" s="421"/>
      <c r="B954" s="424"/>
      <c r="C954" s="421"/>
      <c r="D954" s="421"/>
      <c r="E954" s="422"/>
      <c r="F954" s="421"/>
      <c r="G954" s="421"/>
      <c r="H954" s="423"/>
      <c r="I954" s="433"/>
      <c r="J954" s="434"/>
      <c r="K954" s="433"/>
      <c r="L954" s="421"/>
      <c r="M954" s="434"/>
      <c r="N954" s="434"/>
      <c r="O954" s="421"/>
      <c r="P954" s="434"/>
      <c r="Q954" s="434"/>
      <c r="R954" s="421"/>
      <c r="S954" s="421"/>
    </row>
    <row r="955" spans="1:19">
      <c r="A955" s="421"/>
      <c r="B955" s="424"/>
      <c r="C955" s="421"/>
      <c r="D955" s="421"/>
      <c r="E955" s="422"/>
      <c r="F955" s="421"/>
      <c r="G955" s="421"/>
      <c r="H955" s="423"/>
      <c r="I955" s="433"/>
      <c r="J955" s="434"/>
      <c r="K955" s="433"/>
      <c r="L955" s="421"/>
      <c r="M955" s="434"/>
      <c r="N955" s="434"/>
      <c r="O955" s="421"/>
      <c r="P955" s="434"/>
      <c r="Q955" s="434"/>
      <c r="R955" s="421"/>
      <c r="S955" s="421"/>
    </row>
    <row r="956" spans="1:19">
      <c r="A956" s="421"/>
      <c r="B956" s="424"/>
      <c r="C956" s="421"/>
      <c r="D956" s="421"/>
      <c r="E956" s="422"/>
      <c r="F956" s="421"/>
      <c r="G956" s="421"/>
      <c r="H956" s="423"/>
      <c r="I956" s="433"/>
      <c r="J956" s="434"/>
      <c r="K956" s="433"/>
      <c r="L956" s="421"/>
      <c r="M956" s="434"/>
      <c r="N956" s="434"/>
      <c r="O956" s="421"/>
      <c r="P956" s="434"/>
      <c r="Q956" s="434"/>
      <c r="R956" s="421"/>
      <c r="S956" s="421"/>
    </row>
    <row r="957" spans="1:19">
      <c r="A957" s="421"/>
      <c r="B957" s="424"/>
      <c r="C957" s="421"/>
      <c r="D957" s="421"/>
      <c r="E957" s="422"/>
      <c r="F957" s="421"/>
      <c r="G957" s="421"/>
      <c r="H957" s="423"/>
      <c r="I957" s="433"/>
      <c r="J957" s="434"/>
      <c r="K957" s="433"/>
      <c r="L957" s="421"/>
      <c r="M957" s="434"/>
      <c r="N957" s="434"/>
      <c r="O957" s="421"/>
      <c r="P957" s="434"/>
      <c r="Q957" s="434"/>
      <c r="R957" s="421"/>
      <c r="S957" s="421"/>
    </row>
    <row r="958" spans="1:19">
      <c r="A958" s="421"/>
      <c r="B958" s="424"/>
      <c r="C958" s="421"/>
      <c r="D958" s="421"/>
      <c r="E958" s="422"/>
      <c r="F958" s="421"/>
      <c r="G958" s="421"/>
      <c r="H958" s="423"/>
      <c r="I958" s="433"/>
      <c r="J958" s="434"/>
      <c r="K958" s="433"/>
      <c r="L958" s="421"/>
      <c r="M958" s="434"/>
      <c r="N958" s="434"/>
      <c r="O958" s="421"/>
      <c r="P958" s="434"/>
      <c r="Q958" s="434"/>
      <c r="R958" s="421"/>
      <c r="S958" s="421"/>
    </row>
    <row r="959" spans="1:19">
      <c r="A959" s="421"/>
      <c r="B959" s="424"/>
      <c r="C959" s="421"/>
      <c r="D959" s="421"/>
      <c r="E959" s="422"/>
      <c r="F959" s="421"/>
      <c r="G959" s="421"/>
      <c r="H959" s="423"/>
      <c r="I959" s="433"/>
      <c r="J959" s="434"/>
      <c r="K959" s="433"/>
      <c r="L959" s="421"/>
      <c r="M959" s="434"/>
      <c r="N959" s="434"/>
      <c r="O959" s="421"/>
      <c r="P959" s="434"/>
      <c r="Q959" s="434"/>
      <c r="R959" s="421"/>
      <c r="S959" s="421"/>
    </row>
    <row r="960" spans="1:19">
      <c r="A960" s="421"/>
      <c r="B960" s="424"/>
      <c r="C960" s="421"/>
      <c r="D960" s="421"/>
      <c r="E960" s="422"/>
      <c r="F960" s="421"/>
      <c r="G960" s="421"/>
      <c r="H960" s="423"/>
      <c r="I960" s="433"/>
      <c r="J960" s="434"/>
      <c r="K960" s="433"/>
      <c r="L960" s="421"/>
      <c r="M960" s="434"/>
      <c r="N960" s="434"/>
      <c r="O960" s="421"/>
      <c r="P960" s="434"/>
      <c r="Q960" s="434"/>
      <c r="R960" s="421"/>
      <c r="S960" s="421"/>
    </row>
    <row r="961" spans="1:19">
      <c r="A961" s="421"/>
      <c r="B961" s="424"/>
      <c r="C961" s="421"/>
      <c r="D961" s="421"/>
      <c r="E961" s="422"/>
      <c r="F961" s="421"/>
      <c r="G961" s="421"/>
      <c r="H961" s="423"/>
      <c r="I961" s="433"/>
      <c r="J961" s="434"/>
      <c r="K961" s="433"/>
      <c r="L961" s="421"/>
      <c r="M961" s="434"/>
      <c r="N961" s="434"/>
      <c r="O961" s="421"/>
      <c r="P961" s="434"/>
      <c r="Q961" s="434"/>
      <c r="R961" s="421"/>
      <c r="S961" s="421"/>
    </row>
    <row r="962" spans="1:19">
      <c r="A962" s="421"/>
      <c r="B962" s="424"/>
      <c r="C962" s="421"/>
      <c r="D962" s="421"/>
      <c r="E962" s="422"/>
      <c r="F962" s="421"/>
      <c r="G962" s="421"/>
      <c r="H962" s="423"/>
      <c r="I962" s="433"/>
      <c r="J962" s="434"/>
      <c r="K962" s="433"/>
      <c r="L962" s="421"/>
      <c r="M962" s="434"/>
      <c r="N962" s="434"/>
      <c r="O962" s="421"/>
      <c r="P962" s="434"/>
      <c r="Q962" s="434"/>
      <c r="R962" s="421"/>
      <c r="S962" s="421"/>
    </row>
    <row r="963" spans="1:19">
      <c r="A963" s="421"/>
      <c r="B963" s="424"/>
      <c r="C963" s="421"/>
      <c r="D963" s="421"/>
      <c r="E963" s="422"/>
      <c r="F963" s="421"/>
      <c r="G963" s="421"/>
      <c r="H963" s="423"/>
      <c r="I963" s="433"/>
      <c r="J963" s="434"/>
      <c r="K963" s="433"/>
      <c r="L963" s="421"/>
      <c r="M963" s="434"/>
      <c r="N963" s="434"/>
      <c r="O963" s="421"/>
      <c r="P963" s="434"/>
      <c r="Q963" s="434"/>
      <c r="R963" s="421"/>
      <c r="S963" s="421"/>
    </row>
    <row r="964" spans="1:19">
      <c r="A964" s="421"/>
      <c r="B964" s="424"/>
      <c r="C964" s="421"/>
      <c r="D964" s="421"/>
      <c r="E964" s="422"/>
      <c r="F964" s="421"/>
      <c r="G964" s="421"/>
      <c r="H964" s="423"/>
      <c r="I964" s="433"/>
      <c r="J964" s="434"/>
      <c r="K964" s="433"/>
      <c r="L964" s="421"/>
      <c r="M964" s="434"/>
      <c r="N964" s="434"/>
      <c r="O964" s="421"/>
      <c r="P964" s="434"/>
      <c r="Q964" s="434"/>
      <c r="R964" s="421"/>
      <c r="S964" s="421"/>
    </row>
    <row r="965" spans="1:19">
      <c r="A965" s="421"/>
      <c r="B965" s="424"/>
      <c r="C965" s="421"/>
      <c r="D965" s="421"/>
      <c r="E965" s="422"/>
      <c r="F965" s="421"/>
      <c r="G965" s="421"/>
      <c r="H965" s="423"/>
      <c r="I965" s="433"/>
      <c r="J965" s="434"/>
      <c r="K965" s="433"/>
      <c r="L965" s="421"/>
      <c r="M965" s="434"/>
      <c r="N965" s="434"/>
      <c r="O965" s="421"/>
      <c r="P965" s="434"/>
      <c r="Q965" s="434"/>
      <c r="R965" s="421"/>
      <c r="S965" s="421"/>
    </row>
    <row r="966" spans="1:19">
      <c r="A966" s="421"/>
      <c r="B966" s="424"/>
      <c r="C966" s="421"/>
      <c r="D966" s="421"/>
      <c r="E966" s="422"/>
      <c r="F966" s="421"/>
      <c r="G966" s="421"/>
      <c r="H966" s="423"/>
      <c r="I966" s="433"/>
      <c r="J966" s="434"/>
      <c r="K966" s="433"/>
      <c r="L966" s="421"/>
      <c r="M966" s="434"/>
      <c r="N966" s="434"/>
      <c r="O966" s="421"/>
      <c r="P966" s="434"/>
      <c r="Q966" s="434"/>
      <c r="R966" s="421"/>
      <c r="S966" s="421"/>
    </row>
    <row r="967" spans="1:19">
      <c r="A967" s="421"/>
      <c r="B967" s="424"/>
      <c r="C967" s="421"/>
      <c r="D967" s="421"/>
      <c r="E967" s="422"/>
      <c r="F967" s="421"/>
      <c r="G967" s="421"/>
      <c r="H967" s="423"/>
      <c r="I967" s="433"/>
      <c r="J967" s="434"/>
      <c r="K967" s="433"/>
      <c r="L967" s="421"/>
      <c r="M967" s="434"/>
      <c r="N967" s="434"/>
      <c r="O967" s="421"/>
      <c r="P967" s="434"/>
      <c r="Q967" s="434"/>
      <c r="R967" s="421"/>
      <c r="S967" s="421"/>
    </row>
    <row r="968" spans="1:19">
      <c r="A968" s="421"/>
      <c r="B968" s="424"/>
      <c r="C968" s="421"/>
      <c r="D968" s="421"/>
      <c r="E968" s="422"/>
      <c r="F968" s="421"/>
      <c r="G968" s="421"/>
      <c r="H968" s="423"/>
      <c r="I968" s="433"/>
      <c r="J968" s="434"/>
      <c r="K968" s="433"/>
      <c r="L968" s="421"/>
      <c r="M968" s="434"/>
      <c r="N968" s="434"/>
      <c r="O968" s="421"/>
      <c r="P968" s="434"/>
      <c r="Q968" s="434"/>
      <c r="R968" s="421"/>
      <c r="S968" s="421"/>
    </row>
    <row r="969" spans="1:19">
      <c r="A969" s="421"/>
      <c r="B969" s="424"/>
      <c r="C969" s="421"/>
      <c r="D969" s="421"/>
      <c r="E969" s="422"/>
      <c r="F969" s="421"/>
      <c r="G969" s="421"/>
      <c r="H969" s="423"/>
      <c r="I969" s="433"/>
      <c r="J969" s="434"/>
      <c r="K969" s="433"/>
      <c r="L969" s="421"/>
      <c r="M969" s="434"/>
      <c r="N969" s="434"/>
      <c r="O969" s="421"/>
      <c r="P969" s="434"/>
      <c r="Q969" s="434"/>
      <c r="R969" s="421"/>
      <c r="S969" s="421"/>
    </row>
    <row r="970" spans="1:19">
      <c r="A970" s="421"/>
      <c r="B970" s="424"/>
      <c r="C970" s="421"/>
      <c r="D970" s="421"/>
      <c r="E970" s="422"/>
      <c r="F970" s="421"/>
      <c r="G970" s="421"/>
      <c r="H970" s="423"/>
      <c r="I970" s="433"/>
      <c r="J970" s="434"/>
      <c r="K970" s="433"/>
      <c r="L970" s="421"/>
      <c r="M970" s="434"/>
      <c r="N970" s="434"/>
      <c r="O970" s="421"/>
      <c r="P970" s="434"/>
      <c r="Q970" s="434"/>
      <c r="R970" s="421"/>
      <c r="S970" s="421"/>
    </row>
    <row r="971" spans="1:19">
      <c r="A971" s="421"/>
      <c r="B971" s="424"/>
      <c r="C971" s="421"/>
      <c r="D971" s="421"/>
      <c r="E971" s="422"/>
      <c r="F971" s="421"/>
      <c r="G971" s="421"/>
      <c r="H971" s="423"/>
      <c r="I971" s="433"/>
      <c r="J971" s="434"/>
      <c r="K971" s="433"/>
      <c r="L971" s="421"/>
      <c r="M971" s="434"/>
      <c r="N971" s="434"/>
      <c r="O971" s="421"/>
      <c r="P971" s="434"/>
      <c r="Q971" s="434"/>
      <c r="R971" s="421"/>
      <c r="S971" s="421"/>
    </row>
    <row r="972" spans="1:19">
      <c r="A972" s="421"/>
      <c r="B972" s="424"/>
      <c r="C972" s="421"/>
      <c r="D972" s="421"/>
      <c r="E972" s="422"/>
      <c r="F972" s="421"/>
      <c r="G972" s="421"/>
      <c r="H972" s="423"/>
      <c r="I972" s="433"/>
      <c r="J972" s="434"/>
      <c r="K972" s="433"/>
      <c r="L972" s="421"/>
      <c r="M972" s="434"/>
      <c r="N972" s="434"/>
      <c r="O972" s="421"/>
      <c r="P972" s="434"/>
      <c r="Q972" s="434"/>
      <c r="R972" s="421"/>
      <c r="S972" s="421"/>
    </row>
    <row r="973" spans="1:19">
      <c r="A973" s="421"/>
      <c r="B973" s="424"/>
      <c r="C973" s="421"/>
      <c r="D973" s="421"/>
      <c r="E973" s="422"/>
      <c r="F973" s="421"/>
      <c r="G973" s="421"/>
      <c r="H973" s="423"/>
      <c r="I973" s="433"/>
      <c r="J973" s="434"/>
      <c r="K973" s="433"/>
      <c r="L973" s="421"/>
      <c r="M973" s="434"/>
      <c r="N973" s="434"/>
      <c r="O973" s="421"/>
      <c r="P973" s="434"/>
      <c r="Q973" s="434"/>
      <c r="R973" s="421"/>
      <c r="S973" s="421"/>
    </row>
    <row r="974" spans="1:19">
      <c r="A974" s="421"/>
      <c r="B974" s="424"/>
      <c r="C974" s="421"/>
      <c r="D974" s="421"/>
      <c r="E974" s="422"/>
      <c r="F974" s="421"/>
      <c r="G974" s="421"/>
      <c r="H974" s="423"/>
      <c r="I974" s="433"/>
      <c r="J974" s="434"/>
      <c r="K974" s="433"/>
      <c r="L974" s="421"/>
      <c r="M974" s="434"/>
      <c r="N974" s="434"/>
      <c r="O974" s="421"/>
      <c r="P974" s="434"/>
      <c r="Q974" s="434"/>
      <c r="R974" s="421"/>
      <c r="S974" s="421"/>
    </row>
    <row r="975" spans="1:19">
      <c r="A975" s="421"/>
      <c r="B975" s="424"/>
      <c r="C975" s="421"/>
      <c r="D975" s="421"/>
      <c r="E975" s="422"/>
      <c r="F975" s="421"/>
      <c r="G975" s="421"/>
      <c r="H975" s="423"/>
      <c r="I975" s="433"/>
      <c r="J975" s="434"/>
      <c r="K975" s="433"/>
      <c r="L975" s="421"/>
      <c r="M975" s="434"/>
      <c r="N975" s="434"/>
      <c r="O975" s="421"/>
      <c r="P975" s="434"/>
      <c r="Q975" s="434"/>
      <c r="R975" s="421"/>
      <c r="S975" s="421"/>
    </row>
    <row r="976" spans="1:19">
      <c r="A976" s="421"/>
      <c r="B976" s="424"/>
      <c r="C976" s="421"/>
      <c r="D976" s="421"/>
      <c r="E976" s="422"/>
      <c r="F976" s="421"/>
      <c r="G976" s="421"/>
      <c r="H976" s="423"/>
      <c r="I976" s="433"/>
      <c r="J976" s="434"/>
      <c r="K976" s="433"/>
      <c r="L976" s="421"/>
      <c r="M976" s="434"/>
      <c r="N976" s="434"/>
      <c r="O976" s="421"/>
      <c r="P976" s="434"/>
      <c r="Q976" s="434"/>
      <c r="R976" s="421"/>
      <c r="S976" s="421"/>
    </row>
    <row r="977" spans="1:19">
      <c r="A977" s="421"/>
      <c r="B977" s="424"/>
      <c r="C977" s="421"/>
      <c r="D977" s="421"/>
      <c r="E977" s="422"/>
      <c r="F977" s="421"/>
      <c r="G977" s="421"/>
      <c r="H977" s="423"/>
      <c r="I977" s="433"/>
      <c r="J977" s="434"/>
      <c r="K977" s="433"/>
      <c r="L977" s="421"/>
      <c r="M977" s="434"/>
      <c r="N977" s="434"/>
      <c r="O977" s="421"/>
      <c r="P977" s="434"/>
      <c r="Q977" s="434"/>
      <c r="R977" s="421"/>
      <c r="S977" s="421"/>
    </row>
    <row r="978" spans="1:19">
      <c r="A978" s="421"/>
      <c r="B978" s="424"/>
      <c r="C978" s="421"/>
      <c r="D978" s="421"/>
      <c r="E978" s="422"/>
      <c r="F978" s="421"/>
      <c r="G978" s="421"/>
      <c r="H978" s="423"/>
      <c r="I978" s="433"/>
      <c r="J978" s="434"/>
      <c r="K978" s="433"/>
      <c r="L978" s="421"/>
      <c r="M978" s="434"/>
      <c r="N978" s="434"/>
      <c r="O978" s="421"/>
      <c r="P978" s="434"/>
      <c r="Q978" s="434"/>
      <c r="R978" s="421"/>
      <c r="S978" s="421"/>
    </row>
    <row r="979" spans="1:19">
      <c r="A979" s="421"/>
      <c r="B979" s="424"/>
      <c r="C979" s="421"/>
      <c r="D979" s="421"/>
      <c r="E979" s="422"/>
      <c r="F979" s="421"/>
      <c r="G979" s="421"/>
      <c r="H979" s="423"/>
      <c r="I979" s="433"/>
      <c r="J979" s="434"/>
      <c r="K979" s="433"/>
      <c r="L979" s="421"/>
      <c r="M979" s="434"/>
      <c r="N979" s="434"/>
      <c r="O979" s="421"/>
      <c r="P979" s="434"/>
      <c r="Q979" s="434"/>
      <c r="R979" s="421"/>
      <c r="S979" s="421"/>
    </row>
    <row r="980" spans="1:19">
      <c r="A980" s="421"/>
      <c r="B980" s="424"/>
      <c r="C980" s="421"/>
      <c r="D980" s="421"/>
      <c r="E980" s="422"/>
      <c r="F980" s="421"/>
      <c r="G980" s="421"/>
      <c r="H980" s="423"/>
      <c r="I980" s="433"/>
      <c r="J980" s="434"/>
      <c r="K980" s="433"/>
      <c r="L980" s="421"/>
      <c r="M980" s="434"/>
      <c r="N980" s="434"/>
      <c r="O980" s="421"/>
      <c r="P980" s="434"/>
      <c r="Q980" s="434"/>
      <c r="R980" s="421"/>
      <c r="S980" s="421"/>
    </row>
    <row r="981" spans="1:19">
      <c r="A981" s="421"/>
      <c r="B981" s="424"/>
      <c r="C981" s="421"/>
      <c r="D981" s="421"/>
      <c r="E981" s="422"/>
      <c r="F981" s="421"/>
      <c r="G981" s="421"/>
      <c r="H981" s="423"/>
      <c r="I981" s="433"/>
      <c r="J981" s="434"/>
      <c r="K981" s="433"/>
      <c r="L981" s="421"/>
      <c r="M981" s="434"/>
      <c r="N981" s="434"/>
      <c r="O981" s="421"/>
      <c r="P981" s="434"/>
      <c r="Q981" s="434"/>
      <c r="R981" s="421"/>
      <c r="S981" s="421"/>
    </row>
    <row r="982" spans="1:19">
      <c r="A982" s="421"/>
      <c r="B982" s="424"/>
      <c r="C982" s="421"/>
      <c r="D982" s="421"/>
      <c r="E982" s="422"/>
      <c r="F982" s="421"/>
      <c r="G982" s="421"/>
      <c r="H982" s="423"/>
      <c r="I982" s="433"/>
      <c r="J982" s="434"/>
      <c r="K982" s="433"/>
      <c r="L982" s="421"/>
      <c r="M982" s="434"/>
      <c r="N982" s="434"/>
      <c r="O982" s="421"/>
      <c r="P982" s="434"/>
      <c r="Q982" s="434"/>
      <c r="R982" s="421"/>
      <c r="S982" s="421"/>
    </row>
    <row r="983" spans="1:19">
      <c r="A983" s="421"/>
      <c r="B983" s="424"/>
      <c r="C983" s="421"/>
      <c r="D983" s="421"/>
      <c r="E983" s="422"/>
      <c r="F983" s="421"/>
      <c r="G983" s="421"/>
      <c r="H983" s="423"/>
      <c r="I983" s="433"/>
      <c r="J983" s="434"/>
      <c r="K983" s="433"/>
      <c r="L983" s="421"/>
      <c r="M983" s="434"/>
      <c r="N983" s="434"/>
      <c r="O983" s="421"/>
      <c r="P983" s="434"/>
      <c r="Q983" s="434"/>
      <c r="R983" s="421"/>
      <c r="S983" s="421"/>
    </row>
    <row r="984" spans="1:19">
      <c r="A984" s="421"/>
      <c r="B984" s="424"/>
      <c r="C984" s="421"/>
      <c r="D984" s="421"/>
      <c r="E984" s="422"/>
      <c r="F984" s="421"/>
      <c r="G984" s="421"/>
      <c r="H984" s="423"/>
      <c r="I984" s="433"/>
      <c r="J984" s="434"/>
      <c r="K984" s="433"/>
      <c r="L984" s="421"/>
      <c r="M984" s="434"/>
      <c r="N984" s="434"/>
      <c r="O984" s="421"/>
      <c r="P984" s="434"/>
      <c r="Q984" s="434"/>
      <c r="R984" s="421"/>
      <c r="S984" s="421"/>
    </row>
    <row r="985" spans="1:19">
      <c r="A985" s="421"/>
      <c r="B985" s="424"/>
      <c r="C985" s="421"/>
      <c r="D985" s="421"/>
      <c r="E985" s="422"/>
      <c r="F985" s="421"/>
      <c r="G985" s="421"/>
      <c r="H985" s="423"/>
      <c r="I985" s="433"/>
      <c r="J985" s="434"/>
      <c r="K985" s="433"/>
      <c r="L985" s="421"/>
      <c r="M985" s="434"/>
      <c r="N985" s="434"/>
      <c r="O985" s="421"/>
      <c r="P985" s="434"/>
      <c r="Q985" s="434"/>
      <c r="R985" s="421"/>
      <c r="S985" s="421"/>
    </row>
    <row r="986" spans="1:19">
      <c r="A986" s="421"/>
      <c r="B986" s="424"/>
      <c r="C986" s="421"/>
      <c r="D986" s="421"/>
      <c r="E986" s="422"/>
      <c r="F986" s="421"/>
      <c r="G986" s="421"/>
      <c r="H986" s="423"/>
      <c r="I986" s="433"/>
      <c r="J986" s="434"/>
      <c r="K986" s="433"/>
      <c r="L986" s="421"/>
      <c r="M986" s="434"/>
      <c r="N986" s="434"/>
      <c r="O986" s="421"/>
      <c r="P986" s="434"/>
      <c r="Q986" s="434"/>
      <c r="R986" s="421"/>
      <c r="S986" s="421"/>
    </row>
    <row r="987" spans="1:19">
      <c r="A987" s="421"/>
      <c r="B987" s="424"/>
      <c r="C987" s="421"/>
      <c r="D987" s="421"/>
      <c r="E987" s="422"/>
      <c r="F987" s="421"/>
      <c r="G987" s="421"/>
      <c r="H987" s="423"/>
      <c r="I987" s="433"/>
      <c r="J987" s="434"/>
      <c r="K987" s="433"/>
      <c r="L987" s="421"/>
      <c r="M987" s="434"/>
      <c r="N987" s="434"/>
      <c r="O987" s="421"/>
      <c r="P987" s="434"/>
      <c r="Q987" s="434"/>
      <c r="R987" s="421"/>
      <c r="S987" s="421"/>
    </row>
    <row r="988" spans="1:19">
      <c r="A988" s="421"/>
      <c r="B988" s="424"/>
      <c r="C988" s="421"/>
      <c r="D988" s="421"/>
      <c r="E988" s="422"/>
      <c r="F988" s="421"/>
      <c r="G988" s="421"/>
      <c r="H988" s="423"/>
      <c r="I988" s="433"/>
      <c r="J988" s="434"/>
      <c r="K988" s="433"/>
      <c r="L988" s="421"/>
      <c r="M988" s="434"/>
      <c r="N988" s="434"/>
      <c r="O988" s="421"/>
      <c r="P988" s="434"/>
      <c r="Q988" s="434"/>
      <c r="R988" s="421"/>
      <c r="S988" s="421"/>
    </row>
    <row r="989" spans="1:19">
      <c r="A989" s="421"/>
      <c r="B989" s="424"/>
      <c r="C989" s="421"/>
      <c r="D989" s="421"/>
      <c r="E989" s="422"/>
      <c r="F989" s="421"/>
      <c r="G989" s="421"/>
      <c r="H989" s="423"/>
      <c r="I989" s="433"/>
      <c r="J989" s="434"/>
      <c r="K989" s="433"/>
      <c r="L989" s="421"/>
      <c r="M989" s="434"/>
      <c r="N989" s="434"/>
      <c r="O989" s="421"/>
      <c r="P989" s="434"/>
      <c r="Q989" s="434"/>
      <c r="R989" s="421"/>
      <c r="S989" s="421"/>
    </row>
    <row r="990" spans="1:19">
      <c r="A990" s="421"/>
      <c r="B990" s="424"/>
      <c r="C990" s="421"/>
      <c r="D990" s="421"/>
      <c r="E990" s="422"/>
      <c r="F990" s="421"/>
      <c r="G990" s="421"/>
      <c r="H990" s="423"/>
      <c r="I990" s="433"/>
      <c r="J990" s="434"/>
      <c r="K990" s="433"/>
      <c r="L990" s="421"/>
      <c r="M990" s="434"/>
      <c r="N990" s="434"/>
      <c r="O990" s="421"/>
      <c r="P990" s="434"/>
      <c r="Q990" s="434"/>
      <c r="R990" s="421"/>
      <c r="S990" s="421"/>
    </row>
    <row r="991" spans="1:19">
      <c r="A991" s="421"/>
      <c r="B991" s="424"/>
      <c r="C991" s="421"/>
      <c r="D991" s="421"/>
      <c r="E991" s="422"/>
      <c r="F991" s="421"/>
      <c r="G991" s="421"/>
      <c r="H991" s="423"/>
      <c r="I991" s="433"/>
      <c r="J991" s="434"/>
      <c r="K991" s="433"/>
      <c r="L991" s="421"/>
      <c r="M991" s="434"/>
      <c r="N991" s="434"/>
      <c r="O991" s="421"/>
      <c r="P991" s="434"/>
      <c r="Q991" s="434"/>
      <c r="R991" s="421"/>
      <c r="S991" s="421"/>
    </row>
    <row r="992" spans="1:19">
      <c r="A992" s="421"/>
      <c r="B992" s="424"/>
      <c r="C992" s="421"/>
      <c r="D992" s="421"/>
      <c r="E992" s="422"/>
      <c r="F992" s="421"/>
      <c r="G992" s="421"/>
      <c r="H992" s="423"/>
      <c r="I992" s="433"/>
      <c r="J992" s="434"/>
      <c r="K992" s="433"/>
      <c r="L992" s="421"/>
      <c r="M992" s="434"/>
      <c r="N992" s="434"/>
      <c r="O992" s="421"/>
      <c r="P992" s="434"/>
      <c r="Q992" s="434"/>
      <c r="R992" s="421"/>
      <c r="S992" s="421"/>
    </row>
    <row r="993" spans="1:19">
      <c r="A993" s="421"/>
      <c r="B993" s="424"/>
      <c r="C993" s="421"/>
      <c r="D993" s="421"/>
      <c r="E993" s="422"/>
      <c r="F993" s="421"/>
      <c r="G993" s="421"/>
      <c r="H993" s="423"/>
      <c r="I993" s="433"/>
      <c r="J993" s="434"/>
      <c r="K993" s="433"/>
      <c r="L993" s="421"/>
      <c r="M993" s="434"/>
      <c r="N993" s="434"/>
      <c r="O993" s="421"/>
      <c r="P993" s="434"/>
      <c r="Q993" s="434"/>
      <c r="R993" s="421"/>
      <c r="S993" s="421"/>
    </row>
    <row r="994" spans="1:19">
      <c r="A994" s="421"/>
      <c r="B994" s="424"/>
      <c r="C994" s="421"/>
      <c r="D994" s="421"/>
      <c r="E994" s="422"/>
      <c r="F994" s="421"/>
      <c r="G994" s="421"/>
      <c r="H994" s="423"/>
      <c r="I994" s="433"/>
      <c r="J994" s="434"/>
      <c r="K994" s="433"/>
      <c r="L994" s="421"/>
      <c r="M994" s="434"/>
      <c r="N994" s="434"/>
      <c r="O994" s="421"/>
      <c r="P994" s="434"/>
      <c r="Q994" s="434"/>
      <c r="R994" s="421"/>
      <c r="S994" s="421"/>
    </row>
    <row r="995" spans="1:19">
      <c r="A995" s="421"/>
      <c r="B995" s="424"/>
      <c r="C995" s="421"/>
      <c r="D995" s="421"/>
      <c r="E995" s="422"/>
      <c r="F995" s="421"/>
      <c r="G995" s="421"/>
      <c r="H995" s="423"/>
      <c r="I995" s="433"/>
      <c r="J995" s="434"/>
      <c r="K995" s="433"/>
      <c r="L995" s="421"/>
      <c r="M995" s="434"/>
      <c r="N995" s="434"/>
      <c r="O995" s="421"/>
      <c r="P995" s="434"/>
      <c r="Q995" s="434"/>
      <c r="R995" s="421"/>
      <c r="S995" s="421"/>
    </row>
    <row r="996" spans="1:19">
      <c r="A996" s="421"/>
      <c r="B996" s="424"/>
      <c r="C996" s="421"/>
      <c r="D996" s="421"/>
      <c r="E996" s="422"/>
      <c r="F996" s="421"/>
      <c r="G996" s="421"/>
      <c r="H996" s="423"/>
      <c r="I996" s="433"/>
      <c r="J996" s="434"/>
      <c r="K996" s="433"/>
      <c r="L996" s="421"/>
      <c r="M996" s="434"/>
      <c r="N996" s="434"/>
      <c r="O996" s="421"/>
      <c r="P996" s="434"/>
      <c r="Q996" s="434"/>
      <c r="R996" s="421"/>
      <c r="S996" s="421"/>
    </row>
    <row r="997" spans="1:19">
      <c r="A997" s="421"/>
      <c r="B997" s="424"/>
      <c r="C997" s="421"/>
      <c r="D997" s="421"/>
      <c r="E997" s="422"/>
      <c r="F997" s="421"/>
      <c r="G997" s="421"/>
      <c r="H997" s="423"/>
      <c r="I997" s="433"/>
      <c r="J997" s="434"/>
      <c r="K997" s="433"/>
      <c r="L997" s="421"/>
      <c r="M997" s="434"/>
      <c r="N997" s="434"/>
      <c r="O997" s="421"/>
      <c r="P997" s="434"/>
      <c r="Q997" s="434"/>
      <c r="R997" s="421"/>
      <c r="S997" s="421"/>
    </row>
    <row r="998" spans="1:19">
      <c r="A998" s="421"/>
      <c r="B998" s="424"/>
      <c r="C998" s="421"/>
      <c r="D998" s="421"/>
      <c r="E998" s="422"/>
      <c r="F998" s="421"/>
      <c r="G998" s="421"/>
      <c r="H998" s="423"/>
      <c r="I998" s="433"/>
      <c r="J998" s="434"/>
      <c r="K998" s="433"/>
      <c r="L998" s="421"/>
      <c r="M998" s="434"/>
      <c r="N998" s="434"/>
      <c r="O998" s="421"/>
      <c r="P998" s="434"/>
      <c r="Q998" s="434"/>
      <c r="R998" s="421"/>
      <c r="S998" s="421"/>
    </row>
    <row r="999" spans="1:19">
      <c r="A999" s="421"/>
      <c r="B999" s="424"/>
      <c r="C999" s="421"/>
      <c r="D999" s="421"/>
      <c r="E999" s="422"/>
      <c r="F999" s="421"/>
      <c r="G999" s="421"/>
      <c r="H999" s="423"/>
      <c r="I999" s="433"/>
      <c r="J999" s="434"/>
      <c r="K999" s="433"/>
      <c r="L999" s="421"/>
      <c r="M999" s="434"/>
      <c r="N999" s="434"/>
      <c r="O999" s="421"/>
      <c r="P999" s="434"/>
      <c r="Q999" s="434"/>
      <c r="R999" s="421"/>
      <c r="S999" s="421"/>
    </row>
    <row r="1000" spans="1:19">
      <c r="A1000" s="421"/>
      <c r="B1000" s="424"/>
      <c r="C1000" s="421"/>
      <c r="D1000" s="421"/>
      <c r="E1000" s="422"/>
      <c r="F1000" s="421"/>
      <c r="G1000" s="421"/>
      <c r="H1000" s="423"/>
      <c r="I1000" s="433"/>
      <c r="J1000" s="434"/>
      <c r="K1000" s="433"/>
      <c r="L1000" s="421"/>
      <c r="M1000" s="434"/>
      <c r="N1000" s="434"/>
      <c r="O1000" s="421"/>
      <c r="P1000" s="434"/>
      <c r="Q1000" s="434"/>
      <c r="R1000" s="421"/>
      <c r="S1000" s="421"/>
    </row>
    <row r="1001" spans="1:19">
      <c r="A1001" s="421"/>
      <c r="B1001" s="424"/>
      <c r="C1001" s="421"/>
      <c r="D1001" s="421"/>
      <c r="E1001" s="422"/>
      <c r="F1001" s="421"/>
      <c r="G1001" s="421"/>
      <c r="H1001" s="423"/>
      <c r="I1001" s="433"/>
      <c r="J1001" s="434"/>
      <c r="K1001" s="433"/>
      <c r="L1001" s="421"/>
      <c r="M1001" s="434"/>
      <c r="N1001" s="434"/>
      <c r="O1001" s="421"/>
      <c r="P1001" s="434"/>
      <c r="Q1001" s="434"/>
      <c r="R1001" s="421"/>
      <c r="S1001" s="421"/>
    </row>
    <row r="1002" spans="1:19">
      <c r="A1002" s="421"/>
      <c r="B1002" s="424"/>
      <c r="C1002" s="421"/>
      <c r="D1002" s="421"/>
      <c r="E1002" s="422"/>
      <c r="F1002" s="421"/>
      <c r="G1002" s="421"/>
      <c r="H1002" s="423"/>
      <c r="I1002" s="433"/>
      <c r="J1002" s="434"/>
      <c r="K1002" s="433"/>
      <c r="L1002" s="421"/>
      <c r="M1002" s="434"/>
      <c r="N1002" s="434"/>
      <c r="O1002" s="421"/>
      <c r="P1002" s="434"/>
      <c r="Q1002" s="434"/>
      <c r="R1002" s="421"/>
      <c r="S1002" s="421"/>
    </row>
    <row r="1003" spans="1:19">
      <c r="A1003" s="421"/>
      <c r="B1003" s="424"/>
      <c r="C1003" s="421"/>
      <c r="D1003" s="421"/>
      <c r="E1003" s="422"/>
      <c r="F1003" s="421"/>
      <c r="G1003" s="421"/>
      <c r="H1003" s="423"/>
      <c r="I1003" s="433"/>
      <c r="J1003" s="434"/>
      <c r="K1003" s="433"/>
      <c r="L1003" s="421"/>
      <c r="M1003" s="434"/>
      <c r="N1003" s="434"/>
      <c r="O1003" s="421"/>
      <c r="P1003" s="434"/>
      <c r="Q1003" s="434"/>
      <c r="R1003" s="421"/>
      <c r="S1003" s="421"/>
    </row>
    <row r="1004" spans="1:19">
      <c r="A1004" s="421"/>
      <c r="B1004" s="424"/>
      <c r="C1004" s="421"/>
      <c r="D1004" s="421"/>
      <c r="E1004" s="422"/>
      <c r="F1004" s="421"/>
      <c r="G1004" s="421"/>
      <c r="H1004" s="423"/>
      <c r="I1004" s="433"/>
      <c r="J1004" s="434"/>
      <c r="K1004" s="433"/>
      <c r="L1004" s="421"/>
      <c r="M1004" s="434"/>
      <c r="N1004" s="434"/>
      <c r="O1004" s="421"/>
      <c r="P1004" s="434"/>
      <c r="Q1004" s="434"/>
      <c r="R1004" s="421"/>
      <c r="S1004" s="421"/>
    </row>
    <row r="1005" spans="1:19">
      <c r="A1005" s="421"/>
      <c r="B1005" s="424"/>
      <c r="C1005" s="421"/>
      <c r="D1005" s="421"/>
      <c r="E1005" s="422"/>
      <c r="F1005" s="421"/>
      <c r="G1005" s="421"/>
      <c r="H1005" s="423"/>
      <c r="I1005" s="433"/>
      <c r="J1005" s="434"/>
      <c r="K1005" s="433"/>
      <c r="L1005" s="421"/>
      <c r="M1005" s="434"/>
      <c r="N1005" s="434"/>
      <c r="O1005" s="421"/>
      <c r="P1005" s="434"/>
      <c r="Q1005" s="434"/>
      <c r="R1005" s="421"/>
      <c r="S1005" s="421"/>
    </row>
    <row r="1006" spans="1:19">
      <c r="A1006" s="421"/>
      <c r="B1006" s="424"/>
      <c r="C1006" s="421"/>
      <c r="D1006" s="421"/>
      <c r="E1006" s="422"/>
      <c r="F1006" s="421"/>
      <c r="G1006" s="421"/>
      <c r="H1006" s="423"/>
      <c r="I1006" s="433"/>
      <c r="J1006" s="434"/>
      <c r="K1006" s="433"/>
      <c r="L1006" s="421"/>
      <c r="M1006" s="434"/>
      <c r="N1006" s="434"/>
      <c r="O1006" s="421"/>
      <c r="P1006" s="434"/>
      <c r="Q1006" s="434"/>
      <c r="R1006" s="421"/>
      <c r="S1006" s="421"/>
    </row>
    <row r="1007" spans="1:19">
      <c r="A1007" s="421"/>
      <c r="B1007" s="424"/>
      <c r="C1007" s="421"/>
      <c r="D1007" s="421"/>
      <c r="E1007" s="422"/>
      <c r="F1007" s="421"/>
      <c r="G1007" s="421"/>
      <c r="H1007" s="423"/>
      <c r="I1007" s="433"/>
      <c r="J1007" s="434"/>
      <c r="K1007" s="433"/>
      <c r="L1007" s="421"/>
      <c r="M1007" s="434"/>
      <c r="N1007" s="434"/>
      <c r="O1007" s="421"/>
      <c r="P1007" s="434"/>
      <c r="Q1007" s="434"/>
      <c r="R1007" s="421"/>
      <c r="S1007" s="421"/>
    </row>
    <row r="1008" spans="1:19">
      <c r="A1008" s="421"/>
      <c r="B1008" s="424"/>
      <c r="C1008" s="421"/>
      <c r="D1008" s="421"/>
      <c r="E1008" s="422"/>
      <c r="F1008" s="421"/>
      <c r="G1008" s="421"/>
      <c r="H1008" s="423"/>
      <c r="I1008" s="433"/>
      <c r="J1008" s="434"/>
      <c r="K1008" s="433"/>
      <c r="L1008" s="421"/>
      <c r="M1008" s="434"/>
      <c r="N1008" s="434"/>
      <c r="O1008" s="421"/>
      <c r="P1008" s="434"/>
      <c r="Q1008" s="434"/>
      <c r="R1008" s="421"/>
      <c r="S1008" s="421"/>
    </row>
    <row r="1009" spans="1:19">
      <c r="A1009" s="421"/>
      <c r="B1009" s="424"/>
      <c r="C1009" s="421"/>
      <c r="D1009" s="421"/>
      <c r="E1009" s="422"/>
      <c r="F1009" s="421"/>
      <c r="G1009" s="421"/>
      <c r="H1009" s="423"/>
      <c r="I1009" s="433"/>
      <c r="J1009" s="434"/>
      <c r="K1009" s="433"/>
      <c r="L1009" s="421"/>
      <c r="M1009" s="434"/>
      <c r="N1009" s="434"/>
      <c r="O1009" s="421"/>
      <c r="P1009" s="434"/>
      <c r="Q1009" s="434"/>
      <c r="R1009" s="421"/>
      <c r="S1009" s="421"/>
    </row>
    <row r="1010" spans="1:19">
      <c r="A1010" s="421"/>
      <c r="B1010" s="424"/>
      <c r="C1010" s="421"/>
      <c r="D1010" s="421"/>
      <c r="E1010" s="422"/>
      <c r="F1010" s="421"/>
      <c r="G1010" s="421"/>
      <c r="H1010" s="423"/>
      <c r="I1010" s="433"/>
      <c r="J1010" s="434"/>
      <c r="K1010" s="433"/>
      <c r="L1010" s="421"/>
      <c r="M1010" s="434"/>
      <c r="N1010" s="434"/>
      <c r="O1010" s="421"/>
      <c r="P1010" s="434"/>
      <c r="Q1010" s="434"/>
      <c r="R1010" s="421"/>
      <c r="S1010" s="421"/>
    </row>
    <row r="1011" spans="1:19">
      <c r="A1011" s="421"/>
      <c r="B1011" s="424"/>
      <c r="C1011" s="421"/>
      <c r="D1011" s="421"/>
      <c r="E1011" s="422"/>
      <c r="F1011" s="421"/>
      <c r="G1011" s="421"/>
      <c r="H1011" s="423"/>
      <c r="I1011" s="433"/>
      <c r="J1011" s="434"/>
      <c r="K1011" s="433"/>
      <c r="L1011" s="421"/>
      <c r="M1011" s="434"/>
      <c r="N1011" s="434"/>
      <c r="O1011" s="421"/>
      <c r="P1011" s="434"/>
      <c r="Q1011" s="434"/>
      <c r="R1011" s="421"/>
      <c r="S1011" s="421"/>
    </row>
    <row r="1012" spans="1:19">
      <c r="A1012" s="421"/>
      <c r="B1012" s="424"/>
      <c r="C1012" s="421"/>
      <c r="D1012" s="421"/>
      <c r="E1012" s="422"/>
      <c r="F1012" s="421"/>
      <c r="G1012" s="421"/>
      <c r="H1012" s="423"/>
      <c r="I1012" s="433"/>
      <c r="J1012" s="434"/>
      <c r="K1012" s="433"/>
      <c r="L1012" s="421"/>
      <c r="M1012" s="434"/>
      <c r="N1012" s="434"/>
      <c r="O1012" s="421"/>
      <c r="P1012" s="434"/>
      <c r="Q1012" s="434"/>
      <c r="R1012" s="421"/>
      <c r="S1012" s="421"/>
    </row>
    <row r="1013" spans="1:19">
      <c r="A1013" s="421"/>
      <c r="B1013" s="435"/>
      <c r="C1013" s="421"/>
      <c r="D1013" s="421"/>
      <c r="E1013" s="424"/>
      <c r="F1013" s="421"/>
      <c r="G1013" s="421"/>
      <c r="H1013" s="421"/>
      <c r="I1013" s="433"/>
      <c r="J1013" s="434"/>
      <c r="K1013" s="433"/>
      <c r="L1013" s="421"/>
      <c r="M1013" s="434"/>
      <c r="N1013" s="434"/>
      <c r="O1013" s="421"/>
      <c r="P1013" s="434"/>
      <c r="Q1013" s="436"/>
      <c r="R1013" s="421"/>
      <c r="S1013" s="421"/>
    </row>
    <row r="1014" spans="1:19">
      <c r="A1014" s="421"/>
      <c r="B1014" s="421"/>
      <c r="C1014" s="421"/>
      <c r="D1014" s="421"/>
      <c r="E1014" s="424"/>
      <c r="F1014" s="421"/>
      <c r="G1014" s="421"/>
      <c r="H1014" s="421"/>
      <c r="I1014" s="433"/>
      <c r="J1014" s="434"/>
      <c r="K1014" s="433"/>
      <c r="L1014" s="421"/>
      <c r="M1014" s="434"/>
      <c r="N1014" s="434"/>
      <c r="O1014" s="421"/>
      <c r="P1014" s="434"/>
      <c r="Q1014" s="434"/>
      <c r="R1014" s="421"/>
      <c r="S1014" s="421"/>
    </row>
    <row r="1015" spans="1:19">
      <c r="A1015" s="421"/>
      <c r="B1015" s="421"/>
      <c r="C1015" s="421"/>
      <c r="D1015" s="421"/>
      <c r="E1015" s="424"/>
      <c r="F1015" s="421"/>
      <c r="G1015" s="421"/>
      <c r="H1015" s="421"/>
      <c r="I1015" s="433"/>
      <c r="J1015" s="434"/>
      <c r="K1015" s="433"/>
      <c r="L1015" s="421"/>
      <c r="M1015" s="434"/>
      <c r="N1015" s="434"/>
      <c r="O1015" s="421"/>
      <c r="P1015" s="434"/>
      <c r="Q1015" s="434"/>
      <c r="R1015" s="421"/>
      <c r="S1015" s="421"/>
    </row>
    <row r="1016" spans="1:19">
      <c r="A1016" s="421"/>
      <c r="B1016" s="424"/>
      <c r="C1016" s="421"/>
      <c r="D1016" s="421"/>
      <c r="E1016" s="424"/>
      <c r="F1016" s="421"/>
      <c r="G1016" s="421"/>
      <c r="H1016" s="423"/>
      <c r="I1016" s="433"/>
      <c r="J1016" s="434"/>
      <c r="K1016" s="433"/>
      <c r="L1016" s="421"/>
      <c r="M1016" s="434"/>
      <c r="N1016" s="434"/>
      <c r="O1016" s="421"/>
      <c r="P1016" s="434"/>
      <c r="Q1016" s="434"/>
      <c r="R1016" s="421"/>
      <c r="S1016" s="421"/>
    </row>
    <row r="1017" spans="1:19">
      <c r="A1017" s="421"/>
      <c r="B1017" s="424"/>
      <c r="C1017" s="421"/>
      <c r="D1017" s="421"/>
      <c r="E1017" s="424"/>
      <c r="F1017" s="421"/>
      <c r="G1017" s="421"/>
      <c r="H1017" s="423"/>
      <c r="I1017" s="433"/>
      <c r="J1017" s="434"/>
      <c r="K1017" s="433"/>
      <c r="L1017" s="421"/>
      <c r="M1017" s="434"/>
      <c r="N1017" s="434"/>
      <c r="O1017" s="421"/>
      <c r="P1017" s="434"/>
      <c r="Q1017" s="434"/>
      <c r="R1017" s="421"/>
      <c r="S1017" s="421"/>
    </row>
    <row r="1018" spans="1:19">
      <c r="A1018" s="421"/>
      <c r="B1018" s="424"/>
      <c r="C1018" s="421"/>
      <c r="D1018" s="421"/>
      <c r="E1018" s="424"/>
      <c r="F1018" s="421"/>
      <c r="G1018" s="421"/>
      <c r="H1018" s="423"/>
      <c r="I1018" s="433"/>
      <c r="J1018" s="434"/>
      <c r="K1018" s="433"/>
      <c r="L1018" s="421"/>
      <c r="M1018" s="434"/>
      <c r="N1018" s="434"/>
      <c r="O1018" s="421"/>
      <c r="P1018" s="434"/>
      <c r="Q1018" s="434"/>
      <c r="R1018" s="421"/>
      <c r="S1018" s="421"/>
    </row>
    <row r="1019" spans="1:19">
      <c r="A1019" s="421"/>
      <c r="B1019" s="424"/>
      <c r="C1019" s="421"/>
      <c r="D1019" s="421"/>
      <c r="E1019" s="424"/>
      <c r="F1019" s="421"/>
      <c r="G1019" s="421"/>
      <c r="H1019" s="423"/>
      <c r="I1019" s="433"/>
      <c r="J1019" s="434"/>
      <c r="K1019" s="433"/>
      <c r="L1019" s="421"/>
      <c r="M1019" s="434"/>
      <c r="N1019" s="434"/>
      <c r="O1019" s="421"/>
      <c r="P1019" s="434"/>
      <c r="Q1019" s="434"/>
      <c r="R1019" s="421"/>
      <c r="S1019" s="421"/>
    </row>
    <row r="1020" spans="1:19">
      <c r="A1020" s="421"/>
      <c r="B1020" s="424"/>
      <c r="C1020" s="421"/>
      <c r="D1020" s="421"/>
      <c r="E1020" s="424"/>
      <c r="F1020" s="421"/>
      <c r="G1020" s="421"/>
      <c r="H1020" s="423"/>
      <c r="I1020" s="433"/>
      <c r="J1020" s="434"/>
      <c r="K1020" s="433"/>
      <c r="L1020" s="421"/>
      <c r="M1020" s="434"/>
      <c r="N1020" s="434"/>
      <c r="O1020" s="421"/>
      <c r="P1020" s="434"/>
      <c r="Q1020" s="434"/>
      <c r="R1020" s="421"/>
      <c r="S1020" s="421"/>
    </row>
    <row r="1021" spans="1:19">
      <c r="A1021" s="421"/>
      <c r="B1021" s="424"/>
      <c r="C1021" s="421"/>
      <c r="D1021" s="421"/>
      <c r="E1021" s="424"/>
      <c r="F1021" s="421"/>
      <c r="G1021" s="421"/>
      <c r="H1021" s="423"/>
      <c r="I1021" s="433"/>
      <c r="J1021" s="434"/>
      <c r="K1021" s="433"/>
      <c r="L1021" s="421"/>
      <c r="M1021" s="434"/>
      <c r="N1021" s="434"/>
      <c r="O1021" s="421"/>
      <c r="P1021" s="434"/>
      <c r="Q1021" s="434"/>
      <c r="R1021" s="421"/>
      <c r="S1021" s="421"/>
    </row>
    <row r="1022" spans="1:19">
      <c r="A1022" s="421"/>
      <c r="B1022" s="424"/>
      <c r="C1022" s="421"/>
      <c r="D1022" s="421"/>
      <c r="E1022" s="424"/>
      <c r="F1022" s="421"/>
      <c r="G1022" s="421"/>
      <c r="H1022" s="423"/>
      <c r="I1022" s="433"/>
      <c r="J1022" s="434"/>
      <c r="K1022" s="433"/>
      <c r="L1022" s="421"/>
      <c r="M1022" s="434"/>
      <c r="N1022" s="434"/>
      <c r="O1022" s="421"/>
      <c r="P1022" s="434"/>
      <c r="Q1022" s="434"/>
      <c r="R1022" s="421"/>
      <c r="S1022" s="421"/>
    </row>
    <row r="1023" spans="1:19">
      <c r="A1023" s="421"/>
      <c r="B1023" s="424"/>
      <c r="C1023" s="421"/>
      <c r="D1023" s="421"/>
      <c r="E1023" s="421"/>
      <c r="F1023" s="421"/>
      <c r="G1023" s="421"/>
      <c r="H1023" s="423"/>
      <c r="I1023" s="433"/>
      <c r="J1023" s="434"/>
      <c r="K1023" s="433"/>
      <c r="L1023" s="421"/>
      <c r="M1023" s="434"/>
      <c r="N1023" s="434"/>
      <c r="O1023" s="421"/>
      <c r="P1023" s="434"/>
      <c r="Q1023" s="434"/>
      <c r="R1023" s="421"/>
      <c r="S1023" s="421"/>
    </row>
    <row r="1024" spans="1:19">
      <c r="A1024" s="421"/>
      <c r="B1024" s="421"/>
      <c r="C1024" s="421"/>
      <c r="D1024" s="421"/>
      <c r="E1024" s="424"/>
      <c r="F1024" s="421"/>
      <c r="G1024" s="421"/>
      <c r="H1024" s="423"/>
      <c r="I1024" s="433"/>
      <c r="J1024" s="434"/>
      <c r="K1024" s="433"/>
      <c r="L1024" s="421"/>
      <c r="M1024" s="434"/>
      <c r="N1024" s="434"/>
      <c r="O1024" s="421"/>
      <c r="P1024" s="434"/>
      <c r="Q1024" s="434"/>
      <c r="R1024" s="421"/>
      <c r="S1024" s="421"/>
    </row>
    <row r="1025" spans="1:19">
      <c r="A1025" s="421"/>
      <c r="B1025" s="424"/>
      <c r="C1025" s="421"/>
      <c r="D1025" s="421"/>
      <c r="E1025" s="421"/>
      <c r="F1025" s="421"/>
      <c r="G1025" s="421"/>
      <c r="H1025" s="423"/>
      <c r="I1025" s="433"/>
      <c r="J1025" s="434"/>
      <c r="K1025" s="433"/>
      <c r="L1025" s="421"/>
      <c r="M1025" s="434"/>
      <c r="N1025" s="434"/>
      <c r="O1025" s="421"/>
      <c r="P1025" s="434"/>
      <c r="Q1025" s="434"/>
      <c r="R1025" s="421"/>
      <c r="S1025" s="421"/>
    </row>
    <row r="1026" spans="1:19">
      <c r="A1026" s="421"/>
      <c r="B1026" s="424"/>
      <c r="C1026" s="421"/>
      <c r="D1026" s="421"/>
      <c r="E1026" s="424"/>
      <c r="F1026" s="421"/>
      <c r="G1026" s="421"/>
      <c r="H1026" s="423"/>
      <c r="I1026" s="433"/>
      <c r="J1026" s="434"/>
      <c r="K1026" s="433"/>
      <c r="L1026" s="421"/>
      <c r="M1026" s="434"/>
      <c r="N1026" s="434"/>
      <c r="O1026" s="421"/>
      <c r="P1026" s="434"/>
      <c r="Q1026" s="434"/>
      <c r="R1026" s="421"/>
      <c r="S1026" s="421"/>
    </row>
    <row r="1027" spans="1:19">
      <c r="A1027" s="421"/>
      <c r="B1027" s="424"/>
      <c r="C1027" s="421"/>
      <c r="D1027" s="421"/>
      <c r="E1027" s="424"/>
      <c r="F1027" s="421"/>
      <c r="G1027" s="421"/>
      <c r="H1027" s="423"/>
      <c r="I1027" s="433"/>
      <c r="J1027" s="434"/>
      <c r="K1027" s="433"/>
      <c r="L1027" s="421"/>
      <c r="M1027" s="434"/>
      <c r="N1027" s="434"/>
      <c r="O1027" s="421"/>
      <c r="P1027" s="434"/>
      <c r="Q1027" s="434"/>
      <c r="R1027" s="421"/>
      <c r="S1027" s="421"/>
    </row>
    <row r="1028" spans="1:19">
      <c r="A1028" s="421"/>
      <c r="B1028" s="424"/>
      <c r="C1028" s="421"/>
      <c r="D1028" s="421"/>
      <c r="E1028" s="421"/>
      <c r="F1028" s="421"/>
      <c r="G1028" s="421"/>
      <c r="H1028" s="423"/>
      <c r="I1028" s="433"/>
      <c r="J1028" s="434"/>
      <c r="K1028" s="433"/>
      <c r="L1028" s="421"/>
      <c r="M1028" s="434"/>
      <c r="N1028" s="434"/>
      <c r="O1028" s="421"/>
      <c r="P1028" s="434"/>
      <c r="Q1028" s="434"/>
      <c r="R1028" s="421"/>
      <c r="S1028" s="421"/>
    </row>
    <row r="1029" spans="1:19">
      <c r="A1029" s="421"/>
      <c r="B1029" s="424"/>
      <c r="C1029" s="421"/>
      <c r="D1029" s="421"/>
      <c r="E1029" s="424"/>
      <c r="F1029" s="421"/>
      <c r="G1029" s="421"/>
      <c r="H1029" s="423"/>
      <c r="I1029" s="433"/>
      <c r="J1029" s="434"/>
      <c r="K1029" s="433"/>
      <c r="L1029" s="421"/>
      <c r="M1029" s="434"/>
      <c r="N1029" s="434"/>
      <c r="O1029" s="421"/>
      <c r="P1029" s="434"/>
      <c r="Q1029" s="434"/>
      <c r="R1029" s="421"/>
      <c r="S1029" s="421"/>
    </row>
    <row r="1030" spans="1:19">
      <c r="A1030" s="421"/>
      <c r="B1030" s="424"/>
      <c r="C1030" s="421"/>
      <c r="D1030" s="421"/>
      <c r="E1030" s="424"/>
      <c r="F1030" s="421"/>
      <c r="G1030" s="421"/>
      <c r="H1030" s="423"/>
      <c r="I1030" s="433"/>
      <c r="J1030" s="434"/>
      <c r="K1030" s="433"/>
      <c r="L1030" s="421"/>
      <c r="M1030" s="434"/>
      <c r="N1030" s="434"/>
      <c r="O1030" s="421"/>
      <c r="P1030" s="434"/>
      <c r="Q1030" s="434"/>
      <c r="R1030" s="421"/>
      <c r="S1030" s="421"/>
    </row>
    <row r="1031" spans="1:19">
      <c r="A1031" s="421"/>
      <c r="B1031" s="424"/>
      <c r="C1031" s="421"/>
      <c r="D1031" s="421"/>
      <c r="E1031" s="421"/>
      <c r="F1031" s="421"/>
      <c r="G1031" s="421"/>
      <c r="H1031" s="423"/>
      <c r="I1031" s="433"/>
      <c r="J1031" s="434"/>
      <c r="K1031" s="433"/>
      <c r="L1031" s="421"/>
      <c r="M1031" s="434"/>
      <c r="N1031" s="434"/>
      <c r="O1031" s="421"/>
      <c r="P1031" s="434"/>
      <c r="Q1031" s="434"/>
      <c r="R1031" s="421"/>
      <c r="S1031" s="421"/>
    </row>
    <row r="1032" spans="1:19">
      <c r="A1032" s="421"/>
      <c r="B1032" s="424"/>
      <c r="C1032" s="421"/>
      <c r="D1032" s="421"/>
      <c r="E1032" s="421"/>
      <c r="F1032" s="421"/>
      <c r="G1032" s="421"/>
      <c r="H1032" s="423"/>
      <c r="I1032" s="433"/>
      <c r="J1032" s="434"/>
      <c r="K1032" s="433"/>
      <c r="L1032" s="421"/>
      <c r="M1032" s="434"/>
      <c r="N1032" s="434"/>
      <c r="O1032" s="421"/>
      <c r="P1032" s="434"/>
      <c r="Q1032" s="434"/>
      <c r="R1032" s="421"/>
      <c r="S1032" s="421"/>
    </row>
    <row r="1033" spans="1:19">
      <c r="A1033" s="421"/>
      <c r="B1033" s="424"/>
      <c r="C1033" s="421"/>
      <c r="D1033" s="421"/>
      <c r="E1033" s="421"/>
      <c r="F1033" s="421"/>
      <c r="G1033" s="421"/>
      <c r="H1033" s="423"/>
      <c r="I1033" s="433"/>
      <c r="J1033" s="434"/>
      <c r="K1033" s="433"/>
      <c r="L1033" s="421"/>
      <c r="M1033" s="434"/>
      <c r="N1033" s="434"/>
      <c r="O1033" s="421"/>
      <c r="P1033" s="434"/>
      <c r="Q1033" s="434"/>
      <c r="R1033" s="421"/>
      <c r="S1033" s="421"/>
    </row>
    <row r="1034" spans="1:19">
      <c r="A1034" s="421"/>
      <c r="B1034" s="424"/>
      <c r="C1034" s="421"/>
      <c r="D1034" s="421"/>
      <c r="E1034" s="421"/>
      <c r="F1034" s="421"/>
      <c r="G1034" s="421"/>
      <c r="H1034" s="423"/>
      <c r="I1034" s="433"/>
      <c r="J1034" s="434"/>
      <c r="K1034" s="433"/>
      <c r="L1034" s="421"/>
      <c r="M1034" s="434"/>
      <c r="N1034" s="434"/>
      <c r="O1034" s="421"/>
      <c r="P1034" s="434"/>
      <c r="Q1034" s="434"/>
      <c r="R1034" s="421"/>
      <c r="S1034" s="421"/>
    </row>
    <row r="1035" spans="1:19">
      <c r="A1035" s="421"/>
      <c r="B1035" s="424"/>
      <c r="C1035" s="421"/>
      <c r="D1035" s="421"/>
      <c r="E1035" s="421"/>
      <c r="F1035" s="421"/>
      <c r="G1035" s="421"/>
      <c r="H1035" s="423"/>
      <c r="I1035" s="433"/>
      <c r="J1035" s="434"/>
      <c r="K1035" s="433"/>
      <c r="L1035" s="421"/>
      <c r="M1035" s="434"/>
      <c r="N1035" s="434"/>
      <c r="O1035" s="421"/>
      <c r="P1035" s="434"/>
      <c r="Q1035" s="434"/>
      <c r="R1035" s="421"/>
      <c r="S1035" s="421"/>
    </row>
    <row r="1036" spans="1:19">
      <c r="A1036" s="421"/>
      <c r="B1036" s="424"/>
      <c r="C1036" s="421"/>
      <c r="D1036" s="421"/>
      <c r="E1036" s="421"/>
      <c r="F1036" s="421"/>
      <c r="G1036" s="421"/>
      <c r="H1036" s="423"/>
      <c r="I1036" s="433"/>
      <c r="J1036" s="434"/>
      <c r="K1036" s="433"/>
      <c r="L1036" s="421"/>
      <c r="M1036" s="434"/>
      <c r="N1036" s="434"/>
      <c r="O1036" s="421"/>
      <c r="P1036" s="434"/>
      <c r="Q1036" s="434"/>
      <c r="R1036" s="421"/>
      <c r="S1036" s="421"/>
    </row>
    <row r="1037" spans="1:19">
      <c r="A1037" s="421"/>
      <c r="B1037" s="424"/>
      <c r="C1037" s="421"/>
      <c r="D1037" s="421"/>
      <c r="E1037" s="421"/>
      <c r="F1037" s="421"/>
      <c r="G1037" s="421"/>
      <c r="H1037" s="423"/>
      <c r="I1037" s="433"/>
      <c r="J1037" s="434"/>
      <c r="K1037" s="433"/>
      <c r="L1037" s="421"/>
      <c r="M1037" s="434"/>
      <c r="N1037" s="434"/>
      <c r="O1037" s="421"/>
      <c r="P1037" s="434"/>
      <c r="Q1037" s="434"/>
      <c r="R1037" s="421"/>
      <c r="S1037" s="421"/>
    </row>
    <row r="1038" spans="1:19">
      <c r="A1038" s="421"/>
      <c r="B1038" s="424"/>
      <c r="C1038" s="421"/>
      <c r="D1038" s="421"/>
      <c r="E1038" s="421"/>
      <c r="F1038" s="421"/>
      <c r="G1038" s="421"/>
      <c r="H1038" s="423"/>
      <c r="I1038" s="433"/>
      <c r="J1038" s="434"/>
      <c r="K1038" s="433"/>
      <c r="L1038" s="421"/>
      <c r="M1038" s="434"/>
      <c r="N1038" s="434"/>
      <c r="O1038" s="421"/>
      <c r="P1038" s="434"/>
      <c r="Q1038" s="434"/>
      <c r="R1038" s="421"/>
      <c r="S1038" s="421"/>
    </row>
    <row r="1039" spans="1:19">
      <c r="A1039" s="421"/>
      <c r="B1039" s="424"/>
      <c r="C1039" s="421"/>
      <c r="D1039" s="421"/>
      <c r="E1039" s="421"/>
      <c r="F1039" s="421"/>
      <c r="G1039" s="421"/>
      <c r="H1039" s="423"/>
      <c r="I1039" s="433"/>
      <c r="J1039" s="434"/>
      <c r="K1039" s="433"/>
      <c r="L1039" s="421"/>
      <c r="M1039" s="434"/>
      <c r="N1039" s="434"/>
      <c r="O1039" s="421"/>
      <c r="P1039" s="434"/>
      <c r="Q1039" s="434"/>
      <c r="R1039" s="421"/>
      <c r="S1039" s="421"/>
    </row>
    <row r="1040" spans="1:19">
      <c r="A1040" s="421"/>
      <c r="B1040" s="424"/>
      <c r="C1040" s="421"/>
      <c r="D1040" s="421"/>
      <c r="E1040" s="421"/>
      <c r="F1040" s="421"/>
      <c r="G1040" s="421"/>
      <c r="H1040" s="423"/>
      <c r="I1040" s="433"/>
      <c r="J1040" s="434"/>
      <c r="K1040" s="433"/>
      <c r="L1040" s="421"/>
      <c r="M1040" s="434"/>
      <c r="N1040" s="434"/>
      <c r="O1040" s="421"/>
      <c r="P1040" s="434"/>
      <c r="Q1040" s="434"/>
      <c r="R1040" s="421"/>
      <c r="S1040" s="421"/>
    </row>
    <row r="1041" spans="1:19">
      <c r="A1041" s="421"/>
      <c r="B1041" s="424"/>
      <c r="C1041" s="421"/>
      <c r="D1041" s="421"/>
      <c r="E1041" s="421"/>
      <c r="F1041" s="421"/>
      <c r="G1041" s="421"/>
      <c r="H1041" s="423"/>
      <c r="I1041" s="433"/>
      <c r="J1041" s="434"/>
      <c r="K1041" s="433"/>
      <c r="L1041" s="421"/>
      <c r="M1041" s="434"/>
      <c r="N1041" s="434"/>
      <c r="O1041" s="421"/>
      <c r="P1041" s="434"/>
      <c r="Q1041" s="434"/>
      <c r="R1041" s="421"/>
      <c r="S1041" s="421"/>
    </row>
    <row r="1042" spans="1:19">
      <c r="A1042" s="421"/>
      <c r="B1042" s="424"/>
      <c r="C1042" s="421"/>
      <c r="D1042" s="421"/>
      <c r="E1042" s="421"/>
      <c r="F1042" s="421"/>
      <c r="G1042" s="421"/>
      <c r="H1042" s="423"/>
      <c r="I1042" s="433"/>
      <c r="J1042" s="434"/>
      <c r="K1042" s="433"/>
      <c r="L1042" s="421"/>
      <c r="M1042" s="434"/>
      <c r="N1042" s="434"/>
      <c r="O1042" s="421"/>
      <c r="P1042" s="434"/>
      <c r="Q1042" s="434"/>
      <c r="R1042" s="421"/>
      <c r="S1042" s="421"/>
    </row>
    <row r="1043" spans="1:19">
      <c r="A1043" s="421"/>
      <c r="B1043" s="424"/>
      <c r="C1043" s="421"/>
      <c r="D1043" s="421"/>
      <c r="E1043" s="424"/>
      <c r="F1043" s="421"/>
      <c r="G1043" s="421"/>
      <c r="H1043" s="423"/>
      <c r="I1043" s="433"/>
      <c r="J1043" s="434"/>
      <c r="K1043" s="433"/>
      <c r="L1043" s="421"/>
      <c r="M1043" s="434"/>
      <c r="N1043" s="434"/>
      <c r="O1043" s="421"/>
      <c r="P1043" s="434"/>
      <c r="Q1043" s="434"/>
      <c r="R1043" s="421"/>
      <c r="S1043" s="421"/>
    </row>
    <row r="1044" spans="1:19">
      <c r="A1044" s="421"/>
      <c r="B1044" s="424"/>
      <c r="C1044" s="421"/>
      <c r="D1044" s="421"/>
      <c r="E1044" s="421"/>
      <c r="F1044" s="421"/>
      <c r="G1044" s="421"/>
      <c r="H1044" s="423"/>
      <c r="I1044" s="433"/>
      <c r="J1044" s="434"/>
      <c r="K1044" s="433"/>
      <c r="L1044" s="421"/>
      <c r="M1044" s="445"/>
      <c r="N1044" s="434"/>
      <c r="O1044" s="421"/>
      <c r="P1044" s="434"/>
      <c r="Q1044" s="434"/>
      <c r="R1044" s="421"/>
      <c r="S1044" s="421"/>
    </row>
    <row r="1045" spans="1:19">
      <c r="A1045" s="421"/>
      <c r="B1045" s="437"/>
      <c r="C1045" s="438"/>
      <c r="D1045" s="438"/>
      <c r="E1045" s="437"/>
      <c r="F1045" s="438"/>
      <c r="G1045" s="438"/>
      <c r="H1045" s="439"/>
      <c r="I1045" s="446"/>
      <c r="J1045" s="438"/>
      <c r="K1045" s="446"/>
      <c r="L1045" s="438"/>
      <c r="M1045" s="447"/>
      <c r="N1045" s="447"/>
      <c r="O1045" s="438"/>
      <c r="P1045" s="438"/>
      <c r="Q1045" s="438"/>
      <c r="R1045" s="438"/>
      <c r="S1045" s="438"/>
    </row>
    <row r="1046" spans="1:19">
      <c r="A1046" s="421"/>
      <c r="B1046" s="437"/>
      <c r="C1046" s="438"/>
      <c r="D1046" s="438"/>
      <c r="E1046" s="437"/>
      <c r="F1046" s="439"/>
      <c r="G1046" s="439"/>
      <c r="H1046" s="439"/>
      <c r="I1046" s="446"/>
      <c r="J1046" s="438"/>
      <c r="K1046" s="446"/>
      <c r="L1046" s="438"/>
      <c r="M1046" s="447"/>
      <c r="N1046" s="447"/>
      <c r="O1046" s="438"/>
      <c r="P1046" s="438"/>
      <c r="Q1046" s="438"/>
      <c r="R1046" s="438"/>
      <c r="S1046" s="438"/>
    </row>
    <row r="1047" spans="1:19">
      <c r="A1047" s="421"/>
      <c r="B1047" s="424"/>
      <c r="C1047" s="421"/>
      <c r="D1047" s="421"/>
      <c r="E1047" s="424"/>
      <c r="F1047" s="440"/>
      <c r="G1047" s="440"/>
      <c r="H1047" s="440"/>
      <c r="I1047" s="448"/>
      <c r="J1047" s="421"/>
      <c r="K1047" s="448"/>
      <c r="L1047" s="421"/>
      <c r="M1047" s="449"/>
      <c r="N1047" s="449"/>
      <c r="O1047" s="421"/>
      <c r="P1047" s="421"/>
      <c r="Q1047" s="421"/>
      <c r="R1047" s="421"/>
      <c r="S1047" s="421"/>
    </row>
    <row r="1048" spans="1:19">
      <c r="A1048" s="421"/>
      <c r="B1048" s="424"/>
      <c r="C1048" s="421"/>
      <c r="D1048" s="421"/>
      <c r="E1048" s="424"/>
      <c r="F1048" s="440"/>
      <c r="G1048" s="440"/>
      <c r="H1048" s="440"/>
      <c r="I1048" s="448"/>
      <c r="J1048" s="421"/>
      <c r="K1048" s="448"/>
      <c r="L1048" s="421"/>
      <c r="M1048" s="449"/>
      <c r="N1048" s="449"/>
      <c r="O1048" s="421"/>
      <c r="P1048" s="421"/>
      <c r="Q1048" s="421"/>
      <c r="R1048" s="421"/>
      <c r="S1048" s="421"/>
    </row>
    <row r="1049" spans="1:19">
      <c r="A1049" s="421"/>
      <c r="B1049" s="435"/>
      <c r="C1049" s="435"/>
      <c r="D1049" s="421"/>
      <c r="E1049" s="435"/>
      <c r="F1049" s="441"/>
      <c r="G1049" s="441"/>
      <c r="H1049" s="441"/>
      <c r="I1049" s="450"/>
      <c r="J1049" s="434"/>
      <c r="K1049" s="450"/>
      <c r="L1049" s="441"/>
      <c r="M1049" s="451"/>
      <c r="N1049" s="451"/>
      <c r="O1049" s="441"/>
      <c r="P1049" s="451"/>
      <c r="Q1049" s="451"/>
      <c r="R1049" s="435"/>
      <c r="S1049" s="435"/>
    </row>
    <row r="1050" spans="1:19">
      <c r="A1050" s="421"/>
      <c r="B1050" s="421"/>
      <c r="C1050" s="421"/>
      <c r="D1050" s="421"/>
      <c r="E1050" s="421"/>
      <c r="F1050" s="421"/>
      <c r="G1050" s="421"/>
      <c r="H1050" s="423"/>
      <c r="I1050" s="436"/>
      <c r="J1050" s="434"/>
      <c r="K1050" s="436"/>
      <c r="L1050" s="421"/>
      <c r="M1050" s="434"/>
      <c r="N1050" s="434"/>
      <c r="O1050" s="421"/>
      <c r="P1050" s="434"/>
      <c r="Q1050" s="434"/>
      <c r="R1050" s="421"/>
      <c r="S1050" s="421"/>
    </row>
    <row r="1051" spans="1:19">
      <c r="A1051" s="421"/>
      <c r="B1051" s="421"/>
      <c r="C1051" s="421"/>
      <c r="D1051" s="421"/>
      <c r="E1051" s="442"/>
      <c r="F1051" s="421"/>
      <c r="G1051" s="421"/>
      <c r="H1051" s="423"/>
      <c r="I1051" s="436"/>
      <c r="J1051" s="434"/>
      <c r="K1051" s="436"/>
      <c r="L1051" s="421"/>
      <c r="M1051" s="434"/>
      <c r="N1051" s="434"/>
      <c r="O1051" s="421"/>
      <c r="P1051" s="434"/>
      <c r="Q1051" s="434"/>
      <c r="R1051" s="421"/>
      <c r="S1051" s="421"/>
    </row>
    <row r="1052" spans="1:19">
      <c r="A1052" s="421"/>
      <c r="B1052" s="421"/>
      <c r="C1052" s="421"/>
      <c r="D1052" s="421"/>
      <c r="E1052" s="442"/>
      <c r="F1052" s="421"/>
      <c r="G1052" s="421"/>
      <c r="H1052" s="423"/>
      <c r="I1052" s="436"/>
      <c r="J1052" s="434"/>
      <c r="K1052" s="436"/>
      <c r="L1052" s="421"/>
      <c r="M1052" s="434"/>
      <c r="N1052" s="434"/>
      <c r="O1052" s="421"/>
      <c r="P1052" s="434"/>
      <c r="Q1052" s="434"/>
      <c r="R1052" s="421"/>
      <c r="S1052" s="421"/>
    </row>
    <row r="1053" spans="1:19">
      <c r="A1053" s="421"/>
      <c r="B1053" s="421"/>
      <c r="C1053" s="421"/>
      <c r="D1053" s="421"/>
      <c r="E1053" s="442"/>
      <c r="F1053" s="421"/>
      <c r="G1053" s="421"/>
      <c r="H1053" s="423"/>
      <c r="I1053" s="436"/>
      <c r="J1053" s="434"/>
      <c r="K1053" s="436"/>
      <c r="L1053" s="421"/>
      <c r="M1053" s="434"/>
      <c r="N1053" s="434"/>
      <c r="O1053" s="421"/>
      <c r="P1053" s="434"/>
      <c r="Q1053" s="434"/>
      <c r="R1053" s="421"/>
      <c r="S1053" s="421"/>
    </row>
    <row r="1054" spans="1:19">
      <c r="A1054" s="421"/>
      <c r="B1054" s="421"/>
      <c r="C1054" s="421"/>
      <c r="D1054" s="421"/>
      <c r="E1054" s="442"/>
      <c r="F1054" s="421"/>
      <c r="G1054" s="421"/>
      <c r="H1054" s="423"/>
      <c r="I1054" s="436"/>
      <c r="J1054" s="434"/>
      <c r="K1054" s="436"/>
      <c r="L1054" s="421"/>
      <c r="M1054" s="434"/>
      <c r="N1054" s="434"/>
      <c r="O1054" s="421"/>
      <c r="P1054" s="434"/>
      <c r="Q1054" s="434"/>
      <c r="R1054" s="421"/>
      <c r="S1054" s="421"/>
    </row>
    <row r="1055" spans="1:19">
      <c r="A1055" s="421"/>
      <c r="B1055" s="421"/>
      <c r="C1055" s="421"/>
      <c r="D1055" s="421"/>
      <c r="E1055" s="442"/>
      <c r="F1055" s="421"/>
      <c r="G1055" s="421"/>
      <c r="H1055" s="423"/>
      <c r="I1055" s="436"/>
      <c r="J1055" s="434"/>
      <c r="K1055" s="436"/>
      <c r="L1055" s="421"/>
      <c r="M1055" s="434"/>
      <c r="N1055" s="434"/>
      <c r="O1055" s="421"/>
      <c r="P1055" s="434"/>
      <c r="Q1055" s="434"/>
      <c r="R1055" s="421"/>
      <c r="S1055" s="421"/>
    </row>
    <row r="1056" spans="1:19">
      <c r="A1056" s="421"/>
      <c r="B1056" s="421"/>
      <c r="C1056" s="421"/>
      <c r="D1056" s="421"/>
      <c r="E1056" s="442"/>
      <c r="F1056" s="421"/>
      <c r="G1056" s="421"/>
      <c r="H1056" s="423"/>
      <c r="I1056" s="436"/>
      <c r="J1056" s="434"/>
      <c r="K1056" s="436"/>
      <c r="L1056" s="421"/>
      <c r="M1056" s="434"/>
      <c r="N1056" s="434"/>
      <c r="O1056" s="421"/>
      <c r="P1056" s="434"/>
      <c r="Q1056" s="434"/>
      <c r="R1056" s="421"/>
      <c r="S1056" s="421"/>
    </row>
    <row r="1057" spans="1:19">
      <c r="A1057" s="421"/>
      <c r="B1057" s="421"/>
      <c r="C1057" s="421"/>
      <c r="D1057" s="421"/>
      <c r="E1057" s="442"/>
      <c r="F1057" s="421"/>
      <c r="G1057" s="421"/>
      <c r="H1057" s="423"/>
      <c r="I1057" s="436"/>
      <c r="J1057" s="434"/>
      <c r="K1057" s="436"/>
      <c r="L1057" s="421"/>
      <c r="M1057" s="434"/>
      <c r="N1057" s="434"/>
      <c r="O1057" s="421"/>
      <c r="P1057" s="434"/>
      <c r="Q1057" s="434"/>
      <c r="R1057" s="421"/>
      <c r="S1057" s="421"/>
    </row>
    <row r="1058" spans="1:19">
      <c r="A1058" s="421"/>
      <c r="B1058" s="421"/>
      <c r="C1058" s="421"/>
      <c r="D1058" s="421"/>
      <c r="E1058" s="442"/>
      <c r="F1058" s="421"/>
      <c r="G1058" s="421"/>
      <c r="H1058" s="423"/>
      <c r="I1058" s="436"/>
      <c r="J1058" s="434"/>
      <c r="K1058" s="436"/>
      <c r="L1058" s="421"/>
      <c r="M1058" s="434"/>
      <c r="N1058" s="434"/>
      <c r="O1058" s="421"/>
      <c r="P1058" s="434"/>
      <c r="Q1058" s="434"/>
      <c r="R1058" s="421"/>
      <c r="S1058" s="421"/>
    </row>
    <row r="1059" spans="1:19">
      <c r="A1059" s="421"/>
      <c r="B1059" s="421"/>
      <c r="C1059" s="421"/>
      <c r="D1059" s="421"/>
      <c r="E1059" s="442"/>
      <c r="F1059" s="421"/>
      <c r="G1059" s="421"/>
      <c r="H1059" s="423"/>
      <c r="I1059" s="436"/>
      <c r="J1059" s="434"/>
      <c r="K1059" s="436"/>
      <c r="L1059" s="421"/>
      <c r="M1059" s="434"/>
      <c r="N1059" s="434"/>
      <c r="O1059" s="421"/>
      <c r="P1059" s="434"/>
      <c r="Q1059" s="434"/>
      <c r="R1059" s="421"/>
      <c r="S1059" s="421"/>
    </row>
    <row r="1060" spans="1:19">
      <c r="A1060" s="421"/>
      <c r="B1060" s="421"/>
      <c r="C1060" s="421"/>
      <c r="D1060" s="421"/>
      <c r="E1060" s="442"/>
      <c r="F1060" s="421"/>
      <c r="G1060" s="421"/>
      <c r="H1060" s="423"/>
      <c r="I1060" s="436"/>
      <c r="J1060" s="434"/>
      <c r="K1060" s="436"/>
      <c r="L1060" s="421"/>
      <c r="M1060" s="434"/>
      <c r="N1060" s="434"/>
      <c r="O1060" s="421"/>
      <c r="P1060" s="434"/>
      <c r="Q1060" s="434"/>
      <c r="R1060" s="421"/>
      <c r="S1060" s="421"/>
    </row>
    <row r="1061" spans="1:19">
      <c r="A1061" s="421"/>
      <c r="B1061" s="421"/>
      <c r="C1061" s="421"/>
      <c r="D1061" s="421"/>
      <c r="E1061" s="442"/>
      <c r="F1061" s="421"/>
      <c r="G1061" s="421"/>
      <c r="H1061" s="423"/>
      <c r="I1061" s="436"/>
      <c r="J1061" s="434"/>
      <c r="K1061" s="436"/>
      <c r="L1061" s="421"/>
      <c r="M1061" s="434"/>
      <c r="N1061" s="434"/>
      <c r="O1061" s="421"/>
      <c r="P1061" s="434"/>
      <c r="Q1061" s="434"/>
      <c r="R1061" s="421"/>
      <c r="S1061" s="421"/>
    </row>
    <row r="1062" spans="1:19">
      <c r="A1062" s="421"/>
      <c r="B1062" s="421"/>
      <c r="C1062" s="421"/>
      <c r="D1062" s="421"/>
      <c r="E1062" s="442"/>
      <c r="F1062" s="421"/>
      <c r="G1062" s="421"/>
      <c r="H1062" s="423"/>
      <c r="I1062" s="436"/>
      <c r="J1062" s="434"/>
      <c r="K1062" s="436"/>
      <c r="L1062" s="421"/>
      <c r="M1062" s="434"/>
      <c r="N1062" s="434"/>
      <c r="O1062" s="421"/>
      <c r="P1062" s="434"/>
      <c r="Q1062" s="434"/>
      <c r="R1062" s="421"/>
      <c r="S1062" s="421"/>
    </row>
    <row r="1063" spans="1:19">
      <c r="A1063" s="421"/>
      <c r="B1063" s="443"/>
      <c r="C1063" s="421"/>
      <c r="D1063" s="421"/>
      <c r="E1063" s="444"/>
      <c r="F1063" s="421"/>
      <c r="G1063" s="421"/>
      <c r="H1063" s="423"/>
      <c r="I1063" s="436"/>
      <c r="J1063" s="434"/>
      <c r="K1063" s="436"/>
      <c r="L1063" s="421"/>
      <c r="M1063" s="434"/>
      <c r="N1063" s="434"/>
      <c r="O1063" s="421"/>
      <c r="P1063" s="434"/>
      <c r="Q1063" s="434"/>
      <c r="R1063" s="421"/>
      <c r="S1063" s="421"/>
    </row>
    <row r="1064" spans="1:19">
      <c r="A1064" s="421"/>
      <c r="B1064" s="443"/>
      <c r="C1064" s="421"/>
      <c r="D1064" s="421"/>
      <c r="E1064" s="444"/>
      <c r="F1064" s="421"/>
      <c r="G1064" s="421"/>
      <c r="H1064" s="423"/>
      <c r="I1064" s="436"/>
      <c r="J1064" s="434"/>
      <c r="K1064" s="436"/>
      <c r="L1064" s="421"/>
      <c r="M1064" s="434"/>
      <c r="N1064" s="434"/>
      <c r="O1064" s="421"/>
      <c r="P1064" s="434"/>
      <c r="Q1064" s="434"/>
      <c r="R1064" s="421"/>
      <c r="S1064" s="421"/>
    </row>
    <row r="1065" spans="1:19">
      <c r="A1065" s="421"/>
      <c r="B1065" s="443"/>
      <c r="C1065" s="421"/>
      <c r="D1065" s="421"/>
      <c r="E1065" s="444"/>
      <c r="F1065" s="421"/>
      <c r="G1065" s="421"/>
      <c r="H1065" s="423"/>
      <c r="I1065" s="436"/>
      <c r="J1065" s="434"/>
      <c r="K1065" s="436"/>
      <c r="L1065" s="421"/>
      <c r="M1065" s="434"/>
      <c r="N1065" s="434"/>
      <c r="O1065" s="421"/>
      <c r="P1065" s="434"/>
      <c r="Q1065" s="434"/>
      <c r="R1065" s="421"/>
      <c r="S1065" s="421"/>
    </row>
    <row r="1066" spans="1:19">
      <c r="A1066" s="421"/>
      <c r="B1066" s="443"/>
      <c r="C1066" s="421"/>
      <c r="D1066" s="421"/>
      <c r="E1066" s="444"/>
      <c r="F1066" s="421"/>
      <c r="G1066" s="421"/>
      <c r="H1066" s="423"/>
      <c r="I1066" s="436"/>
      <c r="J1066" s="434"/>
      <c r="K1066" s="436"/>
      <c r="L1066" s="421"/>
      <c r="M1066" s="434"/>
      <c r="N1066" s="434"/>
      <c r="O1066" s="421"/>
      <c r="P1066" s="434"/>
      <c r="Q1066" s="434"/>
      <c r="R1066" s="421"/>
      <c r="S1066" s="421"/>
    </row>
    <row r="1067" spans="1:19">
      <c r="A1067" s="421"/>
      <c r="B1067" s="443"/>
      <c r="C1067" s="421"/>
      <c r="D1067" s="421"/>
      <c r="E1067" s="444"/>
      <c r="F1067" s="421"/>
      <c r="G1067" s="421"/>
      <c r="H1067" s="423"/>
      <c r="I1067" s="436"/>
      <c r="J1067" s="434"/>
      <c r="K1067" s="436"/>
      <c r="L1067" s="421"/>
      <c r="M1067" s="434"/>
      <c r="N1067" s="434"/>
      <c r="O1067" s="421"/>
      <c r="P1067" s="434"/>
      <c r="Q1067" s="434"/>
      <c r="R1067" s="421"/>
      <c r="S1067" s="421"/>
    </row>
    <row r="1068" spans="1:19">
      <c r="A1068" s="421"/>
      <c r="B1068" s="443"/>
      <c r="C1068" s="421"/>
      <c r="D1068" s="421"/>
      <c r="E1068" s="444"/>
      <c r="F1068" s="421"/>
      <c r="G1068" s="421"/>
      <c r="H1068" s="423"/>
      <c r="I1068" s="436"/>
      <c r="J1068" s="434"/>
      <c r="K1068" s="436"/>
      <c r="L1068" s="421"/>
      <c r="M1068" s="434"/>
      <c r="N1068" s="434"/>
      <c r="O1068" s="421"/>
      <c r="P1068" s="434"/>
      <c r="Q1068" s="434"/>
      <c r="R1068" s="421"/>
      <c r="S1068" s="421"/>
    </row>
    <row r="1069" spans="1:19">
      <c r="A1069" s="421"/>
      <c r="B1069" s="443"/>
      <c r="C1069" s="421"/>
      <c r="D1069" s="421"/>
      <c r="E1069" s="444"/>
      <c r="F1069" s="421"/>
      <c r="G1069" s="421"/>
      <c r="H1069" s="423"/>
      <c r="I1069" s="436"/>
      <c r="J1069" s="434"/>
      <c r="K1069" s="436"/>
      <c r="L1069" s="421"/>
      <c r="M1069" s="434"/>
      <c r="N1069" s="434"/>
      <c r="O1069" s="421"/>
      <c r="P1069" s="434"/>
      <c r="Q1069" s="434"/>
      <c r="R1069" s="421"/>
      <c r="S1069" s="421"/>
    </row>
    <row r="1070" spans="1:19">
      <c r="A1070" s="421"/>
      <c r="B1070" s="421"/>
      <c r="C1070" s="421"/>
      <c r="D1070" s="421"/>
      <c r="E1070" s="442"/>
      <c r="F1070" s="421"/>
      <c r="G1070" s="421"/>
      <c r="H1070" s="423"/>
      <c r="I1070" s="436"/>
      <c r="J1070" s="434"/>
      <c r="K1070" s="436"/>
      <c r="L1070" s="421"/>
      <c r="M1070" s="434"/>
      <c r="N1070" s="434"/>
      <c r="O1070" s="421"/>
      <c r="P1070" s="434"/>
      <c r="Q1070" s="434"/>
      <c r="R1070" s="421"/>
      <c r="S1070" s="421"/>
    </row>
    <row r="1071" spans="1:19">
      <c r="A1071" s="421"/>
      <c r="B1071" s="421"/>
      <c r="C1071" s="421"/>
      <c r="D1071" s="421"/>
      <c r="E1071" s="442"/>
      <c r="F1071" s="421"/>
      <c r="G1071" s="421"/>
      <c r="H1071" s="423"/>
      <c r="I1071" s="436"/>
      <c r="J1071" s="434"/>
      <c r="K1071" s="436"/>
      <c r="L1071" s="421"/>
      <c r="M1071" s="434"/>
      <c r="N1071" s="434"/>
      <c r="O1071" s="421"/>
      <c r="P1071" s="434"/>
      <c r="Q1071" s="434"/>
      <c r="R1071" s="421"/>
      <c r="S1071" s="421"/>
    </row>
    <row r="1072" spans="1:19">
      <c r="A1072" s="421"/>
      <c r="B1072" s="421"/>
      <c r="C1072" s="421"/>
      <c r="D1072" s="421"/>
      <c r="E1072" s="442"/>
      <c r="F1072" s="421"/>
      <c r="G1072" s="421"/>
      <c r="H1072" s="423"/>
      <c r="I1072" s="436"/>
      <c r="J1072" s="434"/>
      <c r="K1072" s="436"/>
      <c r="L1072" s="421"/>
      <c r="M1072" s="434"/>
      <c r="N1072" s="434"/>
      <c r="O1072" s="421"/>
      <c r="P1072" s="434"/>
      <c r="Q1072" s="434"/>
      <c r="R1072" s="421"/>
      <c r="S1072" s="421"/>
    </row>
    <row r="1073" spans="1:19">
      <c r="A1073" s="421"/>
      <c r="B1073" s="421"/>
      <c r="C1073" s="421"/>
      <c r="D1073" s="421"/>
      <c r="E1073" s="442"/>
      <c r="F1073" s="421"/>
      <c r="G1073" s="421"/>
      <c r="H1073" s="423"/>
      <c r="I1073" s="436"/>
      <c r="J1073" s="434"/>
      <c r="K1073" s="436"/>
      <c r="L1073" s="421"/>
      <c r="M1073" s="434"/>
      <c r="N1073" s="434"/>
      <c r="O1073" s="421"/>
      <c r="P1073" s="434"/>
      <c r="Q1073" s="434"/>
      <c r="R1073" s="421"/>
      <c r="S1073" s="421"/>
    </row>
    <row r="1074" spans="1:19">
      <c r="A1074" s="421"/>
      <c r="B1074" s="421"/>
      <c r="C1074" s="421"/>
      <c r="D1074" s="421"/>
      <c r="E1074" s="442"/>
      <c r="F1074" s="421"/>
      <c r="G1074" s="421"/>
      <c r="H1074" s="423"/>
      <c r="I1074" s="436"/>
      <c r="J1074" s="434"/>
      <c r="K1074" s="436"/>
      <c r="L1074" s="421"/>
      <c r="M1074" s="434"/>
      <c r="N1074" s="434"/>
      <c r="O1074" s="421"/>
      <c r="P1074" s="434"/>
      <c r="Q1074" s="434"/>
      <c r="R1074" s="421"/>
      <c r="S1074" s="421"/>
    </row>
    <row r="1075" spans="1:19">
      <c r="A1075" s="421"/>
      <c r="B1075" s="421"/>
      <c r="C1075" s="421"/>
      <c r="D1075" s="421"/>
      <c r="E1075" s="442"/>
      <c r="F1075" s="421"/>
      <c r="G1075" s="421"/>
      <c r="H1075" s="423"/>
      <c r="I1075" s="436"/>
      <c r="J1075" s="434"/>
      <c r="K1075" s="436"/>
      <c r="L1075" s="421"/>
      <c r="M1075" s="434"/>
      <c r="N1075" s="434"/>
      <c r="O1075" s="421"/>
      <c r="P1075" s="434"/>
      <c r="Q1075" s="434"/>
      <c r="R1075" s="421"/>
      <c r="S1075" s="421"/>
    </row>
    <row r="1076" spans="1:19">
      <c r="A1076" s="421"/>
      <c r="B1076" s="421"/>
      <c r="C1076" s="421"/>
      <c r="D1076" s="421"/>
      <c r="E1076" s="442"/>
      <c r="F1076" s="421"/>
      <c r="G1076" s="421"/>
      <c r="H1076" s="423"/>
      <c r="I1076" s="436"/>
      <c r="J1076" s="434"/>
      <c r="K1076" s="436"/>
      <c r="L1076" s="421"/>
      <c r="M1076" s="434"/>
      <c r="N1076" s="434"/>
      <c r="O1076" s="421"/>
      <c r="P1076" s="434"/>
      <c r="Q1076" s="434"/>
      <c r="R1076" s="421"/>
      <c r="S1076" s="421"/>
    </row>
    <row r="1077" spans="1:19">
      <c r="A1077" s="421"/>
      <c r="B1077" s="421"/>
      <c r="C1077" s="421"/>
      <c r="D1077" s="421"/>
      <c r="E1077" s="442"/>
      <c r="F1077" s="421"/>
      <c r="G1077" s="421"/>
      <c r="H1077" s="423"/>
      <c r="I1077" s="436"/>
      <c r="J1077" s="434"/>
      <c r="K1077" s="436"/>
      <c r="L1077" s="421"/>
      <c r="M1077" s="434"/>
      <c r="N1077" s="434"/>
      <c r="O1077" s="421"/>
      <c r="P1077" s="434"/>
      <c r="Q1077" s="434"/>
      <c r="R1077" s="421"/>
      <c r="S1077" s="421"/>
    </row>
    <row r="1078" spans="1:19">
      <c r="A1078" s="421"/>
      <c r="B1078" s="421"/>
      <c r="C1078" s="421"/>
      <c r="D1078" s="421"/>
      <c r="E1078" s="442"/>
      <c r="F1078" s="421"/>
      <c r="G1078" s="421"/>
      <c r="H1078" s="423"/>
      <c r="I1078" s="436"/>
      <c r="J1078" s="434"/>
      <c r="K1078" s="436"/>
      <c r="L1078" s="421"/>
      <c r="M1078" s="434"/>
      <c r="N1078" s="434"/>
      <c r="O1078" s="421"/>
      <c r="P1078" s="434"/>
      <c r="Q1078" s="434"/>
      <c r="R1078" s="421"/>
      <c r="S1078" s="421"/>
    </row>
    <row r="1079" spans="1:19">
      <c r="A1079" s="421"/>
      <c r="B1079" s="421"/>
      <c r="C1079" s="421"/>
      <c r="D1079" s="421"/>
      <c r="E1079" s="442"/>
      <c r="F1079" s="421"/>
      <c r="G1079" s="421"/>
      <c r="H1079" s="423"/>
      <c r="I1079" s="436"/>
      <c r="J1079" s="434"/>
      <c r="K1079" s="436"/>
      <c r="L1079" s="421"/>
      <c r="M1079" s="434"/>
      <c r="N1079" s="434"/>
      <c r="O1079" s="421"/>
      <c r="P1079" s="434"/>
      <c r="Q1079" s="434"/>
      <c r="R1079" s="421"/>
      <c r="S1079" s="421"/>
    </row>
    <row r="1080" spans="1:19">
      <c r="A1080" s="421"/>
      <c r="B1080" s="421"/>
      <c r="C1080" s="421"/>
      <c r="D1080" s="421"/>
      <c r="E1080" s="442"/>
      <c r="F1080" s="421"/>
      <c r="G1080" s="421"/>
      <c r="H1080" s="423"/>
      <c r="I1080" s="436"/>
      <c r="J1080" s="434"/>
      <c r="K1080" s="436"/>
      <c r="L1080" s="421"/>
      <c r="M1080" s="434"/>
      <c r="N1080" s="434"/>
      <c r="O1080" s="421"/>
      <c r="P1080" s="434"/>
      <c r="Q1080" s="434"/>
      <c r="R1080" s="421"/>
      <c r="S1080" s="421"/>
    </row>
    <row r="1081" spans="1:19">
      <c r="A1081" s="421"/>
      <c r="B1081" s="421"/>
      <c r="C1081" s="421"/>
      <c r="D1081" s="421"/>
      <c r="E1081" s="442"/>
      <c r="F1081" s="421"/>
      <c r="G1081" s="421"/>
      <c r="H1081" s="423"/>
      <c r="I1081" s="436"/>
      <c r="J1081" s="434"/>
      <c r="K1081" s="436"/>
      <c r="L1081" s="421"/>
      <c r="M1081" s="434"/>
      <c r="N1081" s="434"/>
      <c r="O1081" s="421"/>
      <c r="P1081" s="434"/>
      <c r="Q1081" s="434"/>
      <c r="R1081" s="421"/>
      <c r="S1081" s="421"/>
    </row>
    <row r="1082" spans="1:19">
      <c r="A1082" s="421"/>
      <c r="B1082" s="421"/>
      <c r="C1082" s="421"/>
      <c r="D1082" s="421"/>
      <c r="E1082" s="442"/>
      <c r="F1082" s="421"/>
      <c r="G1082" s="421"/>
      <c r="H1082" s="423"/>
      <c r="I1082" s="436"/>
      <c r="J1082" s="434"/>
      <c r="K1082" s="436"/>
      <c r="L1082" s="421"/>
      <c r="M1082" s="434"/>
      <c r="N1082" s="434"/>
      <c r="O1082" s="421"/>
      <c r="P1082" s="434"/>
      <c r="Q1082" s="434"/>
      <c r="R1082" s="421"/>
      <c r="S1082" s="421"/>
    </row>
    <row r="1083" spans="1:19">
      <c r="A1083" s="421"/>
      <c r="B1083" s="421"/>
      <c r="C1083" s="421"/>
      <c r="D1083" s="421"/>
      <c r="E1083" s="442"/>
      <c r="F1083" s="421"/>
      <c r="G1083" s="421"/>
      <c r="H1083" s="423"/>
      <c r="I1083" s="436"/>
      <c r="J1083" s="434"/>
      <c r="K1083" s="436"/>
      <c r="L1083" s="421"/>
      <c r="M1083" s="434"/>
      <c r="N1083" s="434"/>
      <c r="O1083" s="421"/>
      <c r="P1083" s="434"/>
      <c r="Q1083" s="434"/>
      <c r="R1083" s="421"/>
      <c r="S1083" s="421"/>
    </row>
    <row r="1084" spans="1:19">
      <c r="A1084" s="421"/>
      <c r="B1084" s="421"/>
      <c r="C1084" s="421"/>
      <c r="D1084" s="421"/>
      <c r="E1084" s="442"/>
      <c r="F1084" s="421"/>
      <c r="G1084" s="421"/>
      <c r="H1084" s="423"/>
      <c r="I1084" s="436"/>
      <c r="J1084" s="434"/>
      <c r="K1084" s="436"/>
      <c r="L1084" s="421"/>
      <c r="M1084" s="434"/>
      <c r="N1084" s="434"/>
      <c r="O1084" s="421"/>
      <c r="P1084" s="434"/>
      <c r="Q1084" s="434"/>
      <c r="R1084" s="421"/>
      <c r="S1084" s="421"/>
    </row>
    <row r="1085" spans="1:19">
      <c r="A1085" s="421"/>
      <c r="B1085" s="421"/>
      <c r="C1085" s="421"/>
      <c r="D1085" s="421"/>
      <c r="E1085" s="442"/>
      <c r="F1085" s="421"/>
      <c r="G1085" s="421"/>
      <c r="H1085" s="423"/>
      <c r="I1085" s="436"/>
      <c r="J1085" s="434"/>
      <c r="K1085" s="436"/>
      <c r="L1085" s="421"/>
      <c r="M1085" s="434"/>
      <c r="N1085" s="434"/>
      <c r="O1085" s="421"/>
      <c r="P1085" s="434"/>
      <c r="Q1085" s="434"/>
      <c r="R1085" s="421"/>
      <c r="S1085" s="421"/>
    </row>
    <row r="1086" spans="1:19">
      <c r="A1086" s="421"/>
      <c r="B1086" s="421"/>
      <c r="C1086" s="421"/>
      <c r="D1086" s="421"/>
      <c r="E1086" s="442"/>
      <c r="F1086" s="421"/>
      <c r="G1086" s="421"/>
      <c r="H1086" s="423"/>
      <c r="I1086" s="436"/>
      <c r="J1086" s="434"/>
      <c r="K1086" s="436"/>
      <c r="L1086" s="421"/>
      <c r="M1086" s="434"/>
      <c r="N1086" s="434"/>
      <c r="O1086" s="421"/>
      <c r="P1086" s="434"/>
      <c r="Q1086" s="434"/>
      <c r="R1086" s="421"/>
      <c r="S1086" s="421"/>
    </row>
    <row r="1087" spans="1:19">
      <c r="A1087" s="421"/>
      <c r="B1087" s="421"/>
      <c r="C1087" s="421"/>
      <c r="D1087" s="421"/>
      <c r="E1087" s="442"/>
      <c r="F1087" s="421"/>
      <c r="G1087" s="421"/>
      <c r="H1087" s="423"/>
      <c r="I1087" s="436"/>
      <c r="J1087" s="434"/>
      <c r="K1087" s="436"/>
      <c r="L1087" s="421"/>
      <c r="M1087" s="434"/>
      <c r="N1087" s="434"/>
      <c r="O1087" s="421"/>
      <c r="P1087" s="434"/>
      <c r="Q1087" s="434"/>
      <c r="R1087" s="421"/>
      <c r="S1087" s="421"/>
    </row>
    <row r="1088" spans="1:19">
      <c r="A1088" s="421"/>
      <c r="B1088" s="421"/>
      <c r="C1088" s="421"/>
      <c r="D1088" s="421"/>
      <c r="E1088" s="442"/>
      <c r="F1088" s="421"/>
      <c r="G1088" s="421"/>
      <c r="H1088" s="423"/>
      <c r="I1088" s="436"/>
      <c r="J1088" s="434"/>
      <c r="K1088" s="436"/>
      <c r="L1088" s="421"/>
      <c r="M1088" s="434"/>
      <c r="N1088" s="434"/>
      <c r="O1088" s="421"/>
      <c r="P1088" s="434"/>
      <c r="Q1088" s="434"/>
      <c r="R1088" s="421"/>
      <c r="S1088" s="421"/>
    </row>
    <row r="1089" spans="1:19">
      <c r="A1089" s="421"/>
      <c r="B1089" s="421"/>
      <c r="C1089" s="421"/>
      <c r="D1089" s="421"/>
      <c r="E1089" s="442"/>
      <c r="F1089" s="421"/>
      <c r="G1089" s="421"/>
      <c r="H1089" s="423"/>
      <c r="I1089" s="436"/>
      <c r="J1089" s="434"/>
      <c r="K1089" s="436"/>
      <c r="L1089" s="421"/>
      <c r="M1089" s="434"/>
      <c r="N1089" s="434"/>
      <c r="O1089" s="421"/>
      <c r="P1089" s="434"/>
      <c r="Q1089" s="434"/>
      <c r="R1089" s="421"/>
      <c r="S1089" s="421"/>
    </row>
    <row r="1090" spans="1:19">
      <c r="A1090" s="421"/>
      <c r="B1090" s="421"/>
      <c r="C1090" s="421"/>
      <c r="D1090" s="421"/>
      <c r="E1090" s="442"/>
      <c r="F1090" s="421"/>
      <c r="G1090" s="421"/>
      <c r="H1090" s="423"/>
      <c r="I1090" s="436"/>
      <c r="J1090" s="434"/>
      <c r="K1090" s="436"/>
      <c r="L1090" s="421"/>
      <c r="M1090" s="434"/>
      <c r="N1090" s="434"/>
      <c r="O1090" s="421"/>
      <c r="P1090" s="434"/>
      <c r="Q1090" s="434"/>
      <c r="R1090" s="421"/>
      <c r="S1090" s="421"/>
    </row>
    <row r="1091" spans="1:19">
      <c r="A1091" s="421"/>
      <c r="B1091" s="421"/>
      <c r="C1091" s="421"/>
      <c r="D1091" s="421"/>
      <c r="E1091" s="442"/>
      <c r="F1091" s="421"/>
      <c r="G1091" s="421"/>
      <c r="H1091" s="423"/>
      <c r="I1091" s="436"/>
      <c r="J1091" s="434"/>
      <c r="K1091" s="436"/>
      <c r="L1091" s="421"/>
      <c r="M1091" s="434"/>
      <c r="N1091" s="434"/>
      <c r="O1091" s="421"/>
      <c r="P1091" s="434"/>
      <c r="Q1091" s="434"/>
      <c r="R1091" s="421"/>
      <c r="S1091" s="421"/>
    </row>
    <row r="1092" spans="1:19">
      <c r="A1092" s="421"/>
      <c r="B1092" s="421"/>
      <c r="C1092" s="421"/>
      <c r="D1092" s="421"/>
      <c r="E1092" s="442"/>
      <c r="F1092" s="421"/>
      <c r="G1092" s="421"/>
      <c r="H1092" s="423"/>
      <c r="I1092" s="436"/>
      <c r="J1092" s="434"/>
      <c r="K1092" s="436"/>
      <c r="L1092" s="421"/>
      <c r="M1092" s="434"/>
      <c r="N1092" s="434"/>
      <c r="O1092" s="421"/>
      <c r="P1092" s="434"/>
      <c r="Q1092" s="434"/>
      <c r="R1092" s="421"/>
      <c r="S1092" s="421"/>
    </row>
    <row r="1093" spans="1:19">
      <c r="A1093" s="421"/>
      <c r="B1093" s="421"/>
      <c r="C1093" s="421"/>
      <c r="D1093" s="421"/>
      <c r="E1093" s="442"/>
      <c r="F1093" s="421"/>
      <c r="G1093" s="421"/>
      <c r="H1093" s="423"/>
      <c r="I1093" s="436"/>
      <c r="J1093" s="434"/>
      <c r="K1093" s="436"/>
      <c r="L1093" s="421"/>
      <c r="M1093" s="434"/>
      <c r="N1093" s="434"/>
      <c r="O1093" s="421"/>
      <c r="P1093" s="434"/>
      <c r="Q1093" s="434"/>
      <c r="R1093" s="421"/>
      <c r="S1093" s="421"/>
    </row>
    <row r="1094" spans="1:19">
      <c r="A1094" s="421"/>
      <c r="B1094" s="421"/>
      <c r="C1094" s="421"/>
      <c r="D1094" s="421"/>
      <c r="E1094" s="442"/>
      <c r="F1094" s="421"/>
      <c r="G1094" s="421"/>
      <c r="H1094" s="423"/>
      <c r="I1094" s="436"/>
      <c r="J1094" s="434"/>
      <c r="K1094" s="436"/>
      <c r="L1094" s="421"/>
      <c r="M1094" s="434"/>
      <c r="N1094" s="434"/>
      <c r="O1094" s="421"/>
      <c r="P1094" s="434"/>
      <c r="Q1094" s="434"/>
      <c r="R1094" s="421"/>
      <c r="S1094" s="421"/>
    </row>
    <row r="1095" spans="1:19">
      <c r="A1095" s="421"/>
      <c r="B1095" s="421"/>
      <c r="C1095" s="421"/>
      <c r="D1095" s="421"/>
      <c r="E1095" s="442"/>
      <c r="F1095" s="421"/>
      <c r="G1095" s="421"/>
      <c r="H1095" s="423"/>
      <c r="I1095" s="436"/>
      <c r="J1095" s="434"/>
      <c r="K1095" s="436"/>
      <c r="L1095" s="421"/>
      <c r="M1095" s="434"/>
      <c r="N1095" s="434"/>
      <c r="O1095" s="421"/>
      <c r="P1095" s="434"/>
      <c r="Q1095" s="434"/>
      <c r="R1095" s="421"/>
      <c r="S1095" s="421"/>
    </row>
    <row r="1096" spans="1:19">
      <c r="A1096" s="421"/>
      <c r="B1096" s="421"/>
      <c r="C1096" s="421"/>
      <c r="D1096" s="421"/>
      <c r="E1096" s="442"/>
      <c r="F1096" s="421"/>
      <c r="G1096" s="421"/>
      <c r="H1096" s="423"/>
      <c r="I1096" s="436"/>
      <c r="J1096" s="434"/>
      <c r="K1096" s="436"/>
      <c r="L1096" s="421"/>
      <c r="M1096" s="434"/>
      <c r="N1096" s="434"/>
      <c r="O1096" s="421"/>
      <c r="P1096" s="434"/>
      <c r="Q1096" s="434"/>
      <c r="R1096" s="421"/>
      <c r="S1096" s="421"/>
    </row>
    <row r="1097" spans="1:19">
      <c r="A1097" s="421"/>
      <c r="B1097" s="421"/>
      <c r="C1097" s="421"/>
      <c r="D1097" s="421"/>
      <c r="E1097" s="442"/>
      <c r="F1097" s="421"/>
      <c r="G1097" s="421"/>
      <c r="H1097" s="423"/>
      <c r="I1097" s="436"/>
      <c r="J1097" s="434"/>
      <c r="K1097" s="436"/>
      <c r="L1097" s="421"/>
      <c r="M1097" s="434"/>
      <c r="N1097" s="434"/>
      <c r="O1097" s="421"/>
      <c r="P1097" s="434"/>
      <c r="Q1097" s="434"/>
      <c r="R1097" s="421"/>
      <c r="S1097" s="421"/>
    </row>
    <row r="1098" spans="1:19">
      <c r="A1098" s="421"/>
      <c r="B1098" s="421"/>
      <c r="C1098" s="421"/>
      <c r="D1098" s="421"/>
      <c r="E1098" s="442"/>
      <c r="F1098" s="421"/>
      <c r="G1098" s="421"/>
      <c r="H1098" s="423"/>
      <c r="I1098" s="436"/>
      <c r="J1098" s="434"/>
      <c r="K1098" s="436"/>
      <c r="L1098" s="421"/>
      <c r="M1098" s="434"/>
      <c r="N1098" s="434"/>
      <c r="O1098" s="421"/>
      <c r="P1098" s="434"/>
      <c r="Q1098" s="434"/>
      <c r="R1098" s="421"/>
      <c r="S1098" s="421"/>
    </row>
    <row r="1099" spans="1:19">
      <c r="A1099" s="421"/>
      <c r="B1099" s="421"/>
      <c r="C1099" s="421"/>
      <c r="D1099" s="421"/>
      <c r="E1099" s="442"/>
      <c r="F1099" s="421"/>
      <c r="G1099" s="421"/>
      <c r="H1099" s="423"/>
      <c r="I1099" s="436"/>
      <c r="J1099" s="434"/>
      <c r="K1099" s="436"/>
      <c r="L1099" s="421"/>
      <c r="M1099" s="434"/>
      <c r="N1099" s="434"/>
      <c r="O1099" s="421"/>
      <c r="P1099" s="434"/>
      <c r="Q1099" s="434"/>
      <c r="R1099" s="421"/>
      <c r="S1099" s="421"/>
    </row>
    <row r="1100" spans="1:19">
      <c r="A1100" s="421"/>
      <c r="B1100" s="421"/>
      <c r="C1100" s="421"/>
      <c r="D1100" s="421"/>
      <c r="E1100" s="442"/>
      <c r="F1100" s="421"/>
      <c r="G1100" s="421"/>
      <c r="H1100" s="423"/>
      <c r="I1100" s="436"/>
      <c r="J1100" s="434"/>
      <c r="K1100" s="436"/>
      <c r="L1100" s="421"/>
      <c r="M1100" s="434"/>
      <c r="N1100" s="434"/>
      <c r="O1100" s="421"/>
      <c r="P1100" s="434"/>
      <c r="Q1100" s="434"/>
      <c r="R1100" s="421"/>
      <c r="S1100" s="421"/>
    </row>
    <row r="1101" spans="1:19">
      <c r="A1101" s="421"/>
      <c r="B1101" s="421"/>
      <c r="C1101" s="421"/>
      <c r="D1101" s="421"/>
      <c r="E1101" s="442"/>
      <c r="F1101" s="421"/>
      <c r="G1101" s="421"/>
      <c r="H1101" s="423"/>
      <c r="I1101" s="436"/>
      <c r="J1101" s="434"/>
      <c r="K1101" s="436"/>
      <c r="L1101" s="421"/>
      <c r="M1101" s="434"/>
      <c r="N1101" s="434"/>
      <c r="O1101" s="421"/>
      <c r="P1101" s="434"/>
      <c r="Q1101" s="434"/>
      <c r="R1101" s="421"/>
      <c r="S1101" s="421"/>
    </row>
    <row r="1102" spans="1:19">
      <c r="A1102" s="421"/>
      <c r="B1102" s="421"/>
      <c r="C1102" s="421"/>
      <c r="D1102" s="421"/>
      <c r="E1102" s="442"/>
      <c r="F1102" s="421"/>
      <c r="G1102" s="421"/>
      <c r="H1102" s="423"/>
      <c r="I1102" s="436"/>
      <c r="J1102" s="434"/>
      <c r="K1102" s="436"/>
      <c r="L1102" s="421"/>
      <c r="M1102" s="434"/>
      <c r="N1102" s="434"/>
      <c r="O1102" s="421"/>
      <c r="P1102" s="434"/>
      <c r="Q1102" s="434"/>
      <c r="R1102" s="421"/>
      <c r="S1102" s="421"/>
    </row>
    <row r="1103" spans="1:19">
      <c r="A1103" s="421"/>
      <c r="B1103" s="421"/>
      <c r="C1103" s="421"/>
      <c r="D1103" s="421"/>
      <c r="E1103" s="442"/>
      <c r="F1103" s="421"/>
      <c r="G1103" s="421"/>
      <c r="H1103" s="423"/>
      <c r="I1103" s="436"/>
      <c r="J1103" s="434"/>
      <c r="K1103" s="436"/>
      <c r="L1103" s="421"/>
      <c r="M1103" s="434"/>
      <c r="N1103" s="434"/>
      <c r="O1103" s="421"/>
      <c r="P1103" s="434"/>
      <c r="Q1103" s="434"/>
      <c r="R1103" s="421"/>
      <c r="S1103" s="421"/>
    </row>
    <row r="1104" spans="1:19">
      <c r="A1104" s="421"/>
      <c r="B1104" s="421"/>
      <c r="C1104" s="421"/>
      <c r="D1104" s="421"/>
      <c r="E1104" s="442"/>
      <c r="F1104" s="421"/>
      <c r="G1104" s="421"/>
      <c r="H1104" s="423"/>
      <c r="I1104" s="436"/>
      <c r="J1104" s="434"/>
      <c r="K1104" s="436"/>
      <c r="L1104" s="421"/>
      <c r="M1104" s="434"/>
      <c r="N1104" s="434"/>
      <c r="O1104" s="421"/>
      <c r="P1104" s="434"/>
      <c r="Q1104" s="434"/>
      <c r="R1104" s="421"/>
      <c r="S1104" s="421"/>
    </row>
    <row r="1105" spans="1:19">
      <c r="A1105" s="421"/>
      <c r="B1105" s="421"/>
      <c r="C1105" s="421"/>
      <c r="D1105" s="421"/>
      <c r="E1105" s="442"/>
      <c r="F1105" s="421"/>
      <c r="G1105" s="421"/>
      <c r="H1105" s="423"/>
      <c r="I1105" s="436"/>
      <c r="J1105" s="434"/>
      <c r="K1105" s="436"/>
      <c r="L1105" s="421"/>
      <c r="M1105" s="434"/>
      <c r="N1105" s="434"/>
      <c r="O1105" s="421"/>
      <c r="P1105" s="434"/>
      <c r="Q1105" s="434"/>
      <c r="R1105" s="421"/>
      <c r="S1105" s="421"/>
    </row>
    <row r="1106" spans="1:19">
      <c r="A1106" s="421"/>
      <c r="B1106" s="421"/>
      <c r="C1106" s="421"/>
      <c r="D1106" s="421"/>
      <c r="E1106" s="442"/>
      <c r="F1106" s="421"/>
      <c r="G1106" s="421"/>
      <c r="H1106" s="423"/>
      <c r="I1106" s="436"/>
      <c r="J1106" s="434"/>
      <c r="K1106" s="436"/>
      <c r="L1106" s="421"/>
      <c r="M1106" s="434"/>
      <c r="N1106" s="434"/>
      <c r="O1106" s="421"/>
      <c r="P1106" s="434"/>
      <c r="Q1106" s="434"/>
      <c r="R1106" s="421"/>
      <c r="S1106" s="421"/>
    </row>
    <row r="1107" spans="1:19">
      <c r="A1107" s="421"/>
      <c r="B1107" s="421"/>
      <c r="C1107" s="421"/>
      <c r="D1107" s="421"/>
      <c r="E1107" s="442"/>
      <c r="F1107" s="421"/>
      <c r="G1107" s="421"/>
      <c r="H1107" s="423"/>
      <c r="I1107" s="436"/>
      <c r="J1107" s="434"/>
      <c r="K1107" s="436"/>
      <c r="L1107" s="421"/>
      <c r="M1107" s="434"/>
      <c r="N1107" s="434"/>
      <c r="O1107" s="421"/>
      <c r="P1107" s="434"/>
      <c r="Q1107" s="434"/>
      <c r="R1107" s="421"/>
      <c r="S1107" s="421"/>
    </row>
    <row r="1108" spans="1:19">
      <c r="A1108" s="421"/>
      <c r="B1108" s="421"/>
      <c r="C1108" s="421"/>
      <c r="D1108" s="421"/>
      <c r="E1108" s="442"/>
      <c r="F1108" s="421"/>
      <c r="G1108" s="421"/>
      <c r="H1108" s="423"/>
      <c r="I1108" s="436"/>
      <c r="J1108" s="434"/>
      <c r="K1108" s="436"/>
      <c r="L1108" s="421"/>
      <c r="M1108" s="434"/>
      <c r="N1108" s="434"/>
      <c r="O1108" s="421"/>
      <c r="P1108" s="434"/>
      <c r="Q1108" s="434"/>
      <c r="R1108" s="421"/>
      <c r="S1108" s="421"/>
    </row>
    <row r="1109" spans="1:19">
      <c r="A1109" s="421"/>
      <c r="B1109" s="421"/>
      <c r="C1109" s="421"/>
      <c r="D1109" s="421"/>
      <c r="E1109" s="442"/>
      <c r="F1109" s="421"/>
      <c r="G1109" s="421"/>
      <c r="H1109" s="423"/>
      <c r="I1109" s="436"/>
      <c r="J1109" s="434"/>
      <c r="K1109" s="436"/>
      <c r="L1109" s="421"/>
      <c r="M1109" s="434"/>
      <c r="N1109" s="434"/>
      <c r="O1109" s="421"/>
      <c r="P1109" s="434"/>
      <c r="Q1109" s="434"/>
      <c r="R1109" s="421"/>
      <c r="S1109" s="421"/>
    </row>
    <row r="1110" spans="1:19">
      <c r="A1110" s="421"/>
      <c r="B1110" s="421"/>
      <c r="C1110" s="421"/>
      <c r="D1110" s="421"/>
      <c r="E1110" s="442"/>
      <c r="F1110" s="421"/>
      <c r="G1110" s="421"/>
      <c r="H1110" s="423"/>
      <c r="I1110" s="436"/>
      <c r="J1110" s="434"/>
      <c r="K1110" s="436"/>
      <c r="L1110" s="421"/>
      <c r="M1110" s="434"/>
      <c r="N1110" s="434"/>
      <c r="O1110" s="421"/>
      <c r="P1110" s="434"/>
      <c r="Q1110" s="434"/>
      <c r="R1110" s="421"/>
      <c r="S1110" s="421"/>
    </row>
    <row r="1111" spans="1:19">
      <c r="A1111" s="421"/>
      <c r="B1111" s="421"/>
      <c r="C1111" s="421"/>
      <c r="D1111" s="421"/>
      <c r="E1111" s="442"/>
      <c r="F1111" s="421"/>
      <c r="G1111" s="421"/>
      <c r="H1111" s="423"/>
      <c r="I1111" s="436"/>
      <c r="J1111" s="434"/>
      <c r="K1111" s="436"/>
      <c r="L1111" s="421"/>
      <c r="M1111" s="434"/>
      <c r="N1111" s="434"/>
      <c r="O1111" s="421"/>
      <c r="P1111" s="434"/>
      <c r="Q1111" s="434"/>
      <c r="R1111" s="421"/>
      <c r="S1111" s="421"/>
    </row>
    <row r="1112" spans="1:19">
      <c r="A1112" s="421"/>
      <c r="B1112" s="421"/>
      <c r="C1112" s="421"/>
      <c r="D1112" s="421"/>
      <c r="E1112" s="442"/>
      <c r="F1112" s="421"/>
      <c r="G1112" s="421"/>
      <c r="H1112" s="423"/>
      <c r="I1112" s="436"/>
      <c r="J1112" s="434"/>
      <c r="K1112" s="436"/>
      <c r="L1112" s="421"/>
      <c r="M1112" s="434"/>
      <c r="N1112" s="434"/>
      <c r="O1112" s="421"/>
      <c r="P1112" s="434"/>
      <c r="Q1112" s="434"/>
      <c r="R1112" s="421"/>
      <c r="S1112" s="421"/>
    </row>
    <row r="1113" spans="1:19">
      <c r="A1113" s="421"/>
      <c r="B1113" s="421"/>
      <c r="C1113" s="421"/>
      <c r="D1113" s="421"/>
      <c r="E1113" s="442"/>
      <c r="F1113" s="421"/>
      <c r="G1113" s="421"/>
      <c r="H1113" s="423"/>
      <c r="I1113" s="436"/>
      <c r="J1113" s="434"/>
      <c r="K1113" s="436"/>
      <c r="L1113" s="421"/>
      <c r="M1113" s="434"/>
      <c r="N1113" s="434"/>
      <c r="O1113" s="421"/>
      <c r="P1113" s="434"/>
      <c r="Q1113" s="434"/>
      <c r="R1113" s="421"/>
      <c r="S1113" s="421"/>
    </row>
    <row r="1114" spans="1:19">
      <c r="A1114" s="421"/>
      <c r="B1114" s="421"/>
      <c r="C1114" s="421"/>
      <c r="D1114" s="421"/>
      <c r="E1114" s="442"/>
      <c r="F1114" s="421"/>
      <c r="G1114" s="421"/>
      <c r="H1114" s="423"/>
      <c r="I1114" s="436"/>
      <c r="J1114" s="434"/>
      <c r="K1114" s="436"/>
      <c r="L1114" s="421"/>
      <c r="M1114" s="434"/>
      <c r="N1114" s="434"/>
      <c r="O1114" s="421"/>
      <c r="P1114" s="434"/>
      <c r="Q1114" s="434"/>
      <c r="R1114" s="421"/>
      <c r="S1114" s="421"/>
    </row>
    <row r="1115" spans="1:19">
      <c r="A1115" s="421"/>
      <c r="B1115" s="421"/>
      <c r="C1115" s="421"/>
      <c r="D1115" s="421"/>
      <c r="E1115" s="442"/>
      <c r="F1115" s="421"/>
      <c r="G1115" s="421"/>
      <c r="H1115" s="423"/>
      <c r="I1115" s="436"/>
      <c r="J1115" s="434"/>
      <c r="K1115" s="436"/>
      <c r="L1115" s="421"/>
      <c r="M1115" s="434"/>
      <c r="N1115" s="434"/>
      <c r="O1115" s="421"/>
      <c r="P1115" s="434"/>
      <c r="Q1115" s="434"/>
      <c r="R1115" s="421"/>
      <c r="S1115" s="421"/>
    </row>
    <row r="1116" spans="1:19">
      <c r="A1116" s="421"/>
      <c r="B1116" s="421"/>
      <c r="C1116" s="421"/>
      <c r="D1116" s="421"/>
      <c r="E1116" s="442"/>
      <c r="F1116" s="421"/>
      <c r="G1116" s="421"/>
      <c r="H1116" s="423"/>
      <c r="I1116" s="436"/>
      <c r="J1116" s="434"/>
      <c r="K1116" s="436"/>
      <c r="L1116" s="421"/>
      <c r="M1116" s="434"/>
      <c r="N1116" s="434"/>
      <c r="O1116" s="421"/>
      <c r="P1116" s="434"/>
      <c r="Q1116" s="434"/>
      <c r="R1116" s="421"/>
      <c r="S1116" s="421"/>
    </row>
    <row r="1117" spans="1:19">
      <c r="A1117" s="421"/>
      <c r="B1117" s="421"/>
      <c r="C1117" s="421"/>
      <c r="D1117" s="421"/>
      <c r="E1117" s="442"/>
      <c r="F1117" s="421"/>
      <c r="G1117" s="421"/>
      <c r="H1117" s="423"/>
      <c r="I1117" s="436"/>
      <c r="J1117" s="434"/>
      <c r="K1117" s="436"/>
      <c r="L1117" s="421"/>
      <c r="M1117" s="434"/>
      <c r="N1117" s="434"/>
      <c r="O1117" s="421"/>
      <c r="P1117" s="434"/>
      <c r="Q1117" s="434"/>
      <c r="R1117" s="421"/>
      <c r="S1117" s="421"/>
    </row>
    <row r="1118" spans="1:19">
      <c r="A1118" s="421"/>
      <c r="B1118" s="421"/>
      <c r="C1118" s="421"/>
      <c r="D1118" s="421"/>
      <c r="E1118" s="442"/>
      <c r="F1118" s="421"/>
      <c r="G1118" s="421"/>
      <c r="H1118" s="423"/>
      <c r="I1118" s="436"/>
      <c r="J1118" s="434"/>
      <c r="K1118" s="436"/>
      <c r="L1118" s="421"/>
      <c r="M1118" s="434"/>
      <c r="N1118" s="434"/>
      <c r="O1118" s="421"/>
      <c r="P1118" s="434"/>
      <c r="Q1118" s="434"/>
      <c r="R1118" s="421"/>
      <c r="S1118" s="421"/>
    </row>
    <row r="1119" spans="1:19">
      <c r="A1119" s="421"/>
      <c r="B1119" s="443"/>
      <c r="C1119" s="421"/>
      <c r="D1119" s="421"/>
      <c r="E1119" s="444"/>
      <c r="F1119" s="421"/>
      <c r="G1119" s="452"/>
      <c r="H1119" s="423"/>
      <c r="I1119" s="436"/>
      <c r="J1119" s="434"/>
      <c r="K1119" s="436"/>
      <c r="L1119" s="421"/>
      <c r="M1119" s="434"/>
      <c r="N1119" s="434"/>
      <c r="O1119" s="421"/>
      <c r="P1119" s="434"/>
      <c r="Q1119" s="434"/>
      <c r="R1119" s="421"/>
      <c r="S1119" s="421"/>
    </row>
    <row r="1120" spans="1:19">
      <c r="A1120" s="421"/>
      <c r="B1120" s="443"/>
      <c r="C1120" s="421"/>
      <c r="D1120" s="421"/>
      <c r="E1120" s="444"/>
      <c r="F1120" s="421"/>
      <c r="G1120" s="421"/>
      <c r="H1120" s="423"/>
      <c r="I1120" s="436"/>
      <c r="J1120" s="434"/>
      <c r="K1120" s="436"/>
      <c r="L1120" s="421"/>
      <c r="M1120" s="434"/>
      <c r="N1120" s="434"/>
      <c r="O1120" s="421"/>
      <c r="P1120" s="434"/>
      <c r="Q1120" s="434"/>
      <c r="R1120" s="421"/>
      <c r="S1120" s="421"/>
    </row>
    <row r="1121" spans="1:19">
      <c r="A1121" s="421"/>
      <c r="B1121" s="443"/>
      <c r="C1121" s="421"/>
      <c r="D1121" s="421"/>
      <c r="E1121" s="444"/>
      <c r="F1121" s="421"/>
      <c r="G1121" s="421"/>
      <c r="H1121" s="423"/>
      <c r="I1121" s="436"/>
      <c r="J1121" s="434"/>
      <c r="K1121" s="436"/>
      <c r="L1121" s="421"/>
      <c r="M1121" s="434"/>
      <c r="N1121" s="434"/>
      <c r="O1121" s="421"/>
      <c r="P1121" s="434"/>
      <c r="Q1121" s="434"/>
      <c r="R1121" s="421"/>
      <c r="S1121" s="421"/>
    </row>
    <row r="1122" spans="1:19">
      <c r="A1122" s="421"/>
      <c r="B1122" s="443"/>
      <c r="C1122" s="421"/>
      <c r="D1122" s="421"/>
      <c r="E1122" s="444"/>
      <c r="F1122" s="421"/>
      <c r="G1122" s="421"/>
      <c r="H1122" s="423"/>
      <c r="I1122" s="436"/>
      <c r="J1122" s="434"/>
      <c r="K1122" s="436"/>
      <c r="L1122" s="421"/>
      <c r="M1122" s="434"/>
      <c r="N1122" s="434"/>
      <c r="O1122" s="421"/>
      <c r="P1122" s="434"/>
      <c r="Q1122" s="434"/>
      <c r="R1122" s="421"/>
      <c r="S1122" s="421"/>
    </row>
    <row r="1123" spans="1:19">
      <c r="A1123" s="421"/>
      <c r="B1123" s="443"/>
      <c r="C1123" s="421"/>
      <c r="D1123" s="421"/>
      <c r="E1123" s="444"/>
      <c r="F1123" s="421"/>
      <c r="G1123" s="421"/>
      <c r="H1123" s="423"/>
      <c r="I1123" s="436"/>
      <c r="J1123" s="434"/>
      <c r="K1123" s="436"/>
      <c r="L1123" s="421"/>
      <c r="M1123" s="434"/>
      <c r="N1123" s="434"/>
      <c r="O1123" s="421"/>
      <c r="P1123" s="434"/>
      <c r="Q1123" s="434"/>
      <c r="R1123" s="421"/>
      <c r="S1123" s="421"/>
    </row>
    <row r="1124" spans="1:19">
      <c r="A1124" s="421"/>
      <c r="B1124" s="443"/>
      <c r="C1124" s="421"/>
      <c r="D1124" s="421"/>
      <c r="E1124" s="444"/>
      <c r="F1124" s="421"/>
      <c r="G1124" s="421"/>
      <c r="H1124" s="423"/>
      <c r="I1124" s="436"/>
      <c r="J1124" s="434"/>
      <c r="K1124" s="436"/>
      <c r="L1124" s="421"/>
      <c r="M1124" s="434"/>
      <c r="N1124" s="434"/>
      <c r="O1124" s="421"/>
      <c r="P1124" s="434"/>
      <c r="Q1124" s="434"/>
      <c r="R1124" s="421"/>
      <c r="S1124" s="421"/>
    </row>
    <row r="1125" spans="1:19">
      <c r="A1125" s="421"/>
      <c r="B1125" s="443"/>
      <c r="C1125" s="421"/>
      <c r="D1125" s="421"/>
      <c r="E1125" s="444"/>
      <c r="F1125" s="421"/>
      <c r="G1125" s="421"/>
      <c r="H1125" s="423"/>
      <c r="I1125" s="436"/>
      <c r="J1125" s="434"/>
      <c r="K1125" s="436"/>
      <c r="L1125" s="421"/>
      <c r="M1125" s="434"/>
      <c r="N1125" s="434"/>
      <c r="O1125" s="421"/>
      <c r="P1125" s="434"/>
      <c r="Q1125" s="434"/>
      <c r="R1125" s="421"/>
      <c r="S1125" s="421"/>
    </row>
    <row r="1126" spans="1:19">
      <c r="A1126" s="421"/>
      <c r="B1126" s="443"/>
      <c r="C1126" s="421"/>
      <c r="D1126" s="421"/>
      <c r="E1126" s="444"/>
      <c r="F1126" s="421"/>
      <c r="G1126" s="421"/>
      <c r="H1126" s="423"/>
      <c r="I1126" s="436"/>
      <c r="J1126" s="434"/>
      <c r="K1126" s="436"/>
      <c r="L1126" s="421"/>
      <c r="M1126" s="434"/>
      <c r="N1126" s="434"/>
      <c r="O1126" s="421"/>
      <c r="P1126" s="434"/>
      <c r="Q1126" s="434"/>
      <c r="R1126" s="421"/>
      <c r="S1126" s="421"/>
    </row>
    <row r="1127" spans="1:19">
      <c r="A1127" s="421"/>
      <c r="B1127" s="443"/>
      <c r="C1127" s="421"/>
      <c r="D1127" s="421"/>
      <c r="E1127" s="444"/>
      <c r="F1127" s="421"/>
      <c r="G1127" s="421"/>
      <c r="H1127" s="423"/>
      <c r="I1127" s="436"/>
      <c r="J1127" s="434"/>
      <c r="K1127" s="436"/>
      <c r="L1127" s="421"/>
      <c r="M1127" s="434"/>
      <c r="N1127" s="434"/>
      <c r="O1127" s="421"/>
      <c r="P1127" s="434"/>
      <c r="Q1127" s="434"/>
      <c r="R1127" s="421"/>
      <c r="S1127" s="421"/>
    </row>
    <row r="1128" spans="1:19">
      <c r="A1128" s="421"/>
      <c r="B1128" s="421"/>
      <c r="C1128" s="421"/>
      <c r="D1128" s="421"/>
      <c r="E1128" s="444"/>
      <c r="F1128" s="421"/>
      <c r="G1128" s="421"/>
      <c r="H1128" s="423"/>
      <c r="I1128" s="436"/>
      <c r="J1128" s="434"/>
      <c r="K1128" s="436"/>
      <c r="L1128" s="421"/>
      <c r="M1128" s="434"/>
      <c r="N1128" s="434"/>
      <c r="O1128" s="421"/>
      <c r="P1128" s="434"/>
      <c r="Q1128" s="434"/>
      <c r="R1128" s="421"/>
      <c r="S1128" s="421"/>
    </row>
    <row r="1129" spans="1:19">
      <c r="A1129" s="421"/>
      <c r="B1129" s="421"/>
      <c r="C1129" s="421"/>
      <c r="D1129" s="421"/>
      <c r="E1129" s="442"/>
      <c r="F1129" s="421"/>
      <c r="G1129" s="421"/>
      <c r="H1129" s="423"/>
      <c r="I1129" s="436"/>
      <c r="J1129" s="434"/>
      <c r="K1129" s="436"/>
      <c r="L1129" s="421"/>
      <c r="M1129" s="434"/>
      <c r="N1129" s="434"/>
      <c r="O1129" s="421"/>
      <c r="P1129" s="434"/>
      <c r="Q1129" s="434"/>
      <c r="R1129" s="421"/>
      <c r="S1129" s="421"/>
    </row>
    <row r="1130" spans="1:19">
      <c r="A1130" s="421"/>
      <c r="B1130" s="421"/>
      <c r="C1130" s="421"/>
      <c r="D1130" s="421"/>
      <c r="E1130" s="442"/>
      <c r="F1130" s="421"/>
      <c r="G1130" s="421"/>
      <c r="H1130" s="423"/>
      <c r="I1130" s="436"/>
      <c r="J1130" s="434"/>
      <c r="K1130" s="436"/>
      <c r="L1130" s="421"/>
      <c r="M1130" s="434"/>
      <c r="N1130" s="434"/>
      <c r="O1130" s="421"/>
      <c r="P1130" s="434"/>
      <c r="Q1130" s="434"/>
      <c r="R1130" s="421"/>
      <c r="S1130" s="421"/>
    </row>
    <row r="1131" spans="1:19">
      <c r="A1131" s="421"/>
      <c r="B1131" s="421"/>
      <c r="C1131" s="421"/>
      <c r="D1131" s="421"/>
      <c r="E1131" s="442"/>
      <c r="F1131" s="421"/>
      <c r="G1131" s="421"/>
      <c r="H1131" s="423"/>
      <c r="I1131" s="436"/>
      <c r="J1131" s="434"/>
      <c r="K1131" s="436"/>
      <c r="L1131" s="421"/>
      <c r="M1131" s="434"/>
      <c r="N1131" s="434"/>
      <c r="O1131" s="421"/>
      <c r="P1131" s="434"/>
      <c r="Q1131" s="434"/>
      <c r="R1131" s="421"/>
      <c r="S1131" s="421"/>
    </row>
    <row r="1132" spans="1:19">
      <c r="A1132" s="421"/>
      <c r="B1132" s="424"/>
      <c r="C1132" s="421"/>
      <c r="D1132" s="421"/>
      <c r="E1132" s="442"/>
      <c r="F1132" s="421"/>
      <c r="G1132" s="421"/>
      <c r="H1132" s="423"/>
      <c r="I1132" s="436"/>
      <c r="J1132" s="434"/>
      <c r="K1132" s="436"/>
      <c r="L1132" s="421"/>
      <c r="M1132" s="434"/>
      <c r="N1132" s="434"/>
      <c r="O1132" s="421"/>
      <c r="P1132" s="434"/>
      <c r="Q1132" s="434"/>
      <c r="R1132" s="421"/>
      <c r="S1132" s="421"/>
    </row>
    <row r="1133" spans="1:19">
      <c r="A1133" s="421"/>
      <c r="B1133" s="421"/>
      <c r="C1133" s="421"/>
      <c r="D1133" s="421"/>
      <c r="E1133" s="442"/>
      <c r="F1133" s="421"/>
      <c r="G1133" s="421"/>
      <c r="H1133" s="423"/>
      <c r="I1133" s="436"/>
      <c r="J1133" s="434"/>
      <c r="K1133" s="436"/>
      <c r="L1133" s="421"/>
      <c r="M1133" s="434"/>
      <c r="N1133" s="434"/>
      <c r="O1133" s="421"/>
      <c r="P1133" s="434"/>
      <c r="Q1133" s="434"/>
      <c r="R1133" s="421"/>
      <c r="S1133" s="421"/>
    </row>
    <row r="1134" spans="1:19">
      <c r="A1134" s="421"/>
      <c r="B1134" s="421"/>
      <c r="C1134" s="421"/>
      <c r="D1134" s="421"/>
      <c r="E1134" s="442"/>
      <c r="F1134" s="421"/>
      <c r="G1134" s="421"/>
      <c r="H1134" s="423"/>
      <c r="I1134" s="436"/>
      <c r="J1134" s="434"/>
      <c r="K1134" s="436"/>
      <c r="L1134" s="421"/>
      <c r="M1134" s="434"/>
      <c r="N1134" s="434"/>
      <c r="O1134" s="421"/>
      <c r="P1134" s="434"/>
      <c r="Q1134" s="434"/>
      <c r="R1134" s="421"/>
      <c r="S1134" s="421"/>
    </row>
    <row r="1135" spans="1:19">
      <c r="A1135" s="421"/>
      <c r="B1135" s="421"/>
      <c r="C1135" s="421"/>
      <c r="D1135" s="421"/>
      <c r="E1135" s="442"/>
      <c r="F1135" s="421"/>
      <c r="G1135" s="421"/>
      <c r="H1135" s="423"/>
      <c r="I1135" s="436"/>
      <c r="J1135" s="434"/>
      <c r="K1135" s="436"/>
      <c r="L1135" s="421"/>
      <c r="M1135" s="434"/>
      <c r="N1135" s="434"/>
      <c r="O1135" s="421"/>
      <c r="P1135" s="434"/>
      <c r="Q1135" s="434"/>
      <c r="R1135" s="421"/>
      <c r="S1135" s="421"/>
    </row>
    <row r="1136" spans="1:19">
      <c r="A1136" s="421"/>
      <c r="B1136" s="421"/>
      <c r="C1136" s="421"/>
      <c r="D1136" s="421"/>
      <c r="E1136" s="442"/>
      <c r="F1136" s="421"/>
      <c r="G1136" s="421"/>
      <c r="H1136" s="423"/>
      <c r="I1136" s="436"/>
      <c r="J1136" s="434"/>
      <c r="K1136" s="436"/>
      <c r="L1136" s="421"/>
      <c r="M1136" s="434"/>
      <c r="N1136" s="434"/>
      <c r="O1136" s="421"/>
      <c r="P1136" s="434"/>
      <c r="Q1136" s="434"/>
      <c r="R1136" s="421"/>
      <c r="S1136" s="421"/>
    </row>
    <row r="1137" spans="1:19">
      <c r="A1137" s="421"/>
      <c r="B1137" s="421"/>
      <c r="C1137" s="421"/>
      <c r="D1137" s="421"/>
      <c r="E1137" s="442"/>
      <c r="F1137" s="421"/>
      <c r="G1137" s="421"/>
      <c r="H1137" s="423"/>
      <c r="I1137" s="436"/>
      <c r="J1137" s="434"/>
      <c r="K1137" s="436"/>
      <c r="L1137" s="421"/>
      <c r="M1137" s="434"/>
      <c r="N1137" s="434"/>
      <c r="O1137" s="421"/>
      <c r="P1137" s="434"/>
      <c r="Q1137" s="434"/>
      <c r="R1137" s="421"/>
      <c r="S1137" s="421"/>
    </row>
    <row r="1138" spans="1:19">
      <c r="A1138" s="421"/>
      <c r="B1138" s="421"/>
      <c r="C1138" s="421"/>
      <c r="D1138" s="421"/>
      <c r="E1138" s="442"/>
      <c r="F1138" s="421"/>
      <c r="G1138" s="421"/>
      <c r="H1138" s="423"/>
      <c r="I1138" s="436"/>
      <c r="J1138" s="434"/>
      <c r="K1138" s="436"/>
      <c r="L1138" s="421"/>
      <c r="M1138" s="434"/>
      <c r="N1138" s="434"/>
      <c r="O1138" s="421"/>
      <c r="P1138" s="434"/>
      <c r="Q1138" s="434"/>
      <c r="R1138" s="421"/>
      <c r="S1138" s="421"/>
    </row>
    <row r="1139" spans="1:19">
      <c r="A1139" s="421"/>
      <c r="B1139" s="453"/>
      <c r="C1139" s="421"/>
      <c r="D1139" s="421"/>
      <c r="E1139" s="444"/>
      <c r="F1139" s="421"/>
      <c r="G1139" s="421"/>
      <c r="H1139" s="423"/>
      <c r="I1139" s="436"/>
      <c r="J1139" s="434"/>
      <c r="K1139" s="436"/>
      <c r="L1139" s="421"/>
      <c r="M1139" s="434"/>
      <c r="N1139" s="434"/>
      <c r="O1139" s="421"/>
      <c r="P1139" s="434"/>
      <c r="Q1139" s="434"/>
      <c r="R1139" s="421"/>
      <c r="S1139" s="421"/>
    </row>
    <row r="1140" spans="1:19">
      <c r="A1140" s="421"/>
      <c r="B1140" s="453"/>
      <c r="C1140" s="421"/>
      <c r="D1140" s="421"/>
      <c r="E1140" s="444"/>
      <c r="F1140" s="421"/>
      <c r="G1140" s="421"/>
      <c r="H1140" s="423"/>
      <c r="I1140" s="436"/>
      <c r="J1140" s="434"/>
      <c r="K1140" s="436"/>
      <c r="L1140" s="421"/>
      <c r="M1140" s="434"/>
      <c r="N1140" s="434"/>
      <c r="O1140" s="421"/>
      <c r="P1140" s="434"/>
      <c r="Q1140" s="434"/>
      <c r="R1140" s="421"/>
      <c r="S1140" s="421"/>
    </row>
    <row r="1141" spans="1:19">
      <c r="A1141" s="421"/>
      <c r="B1141" s="453"/>
      <c r="C1141" s="421"/>
      <c r="D1141" s="421"/>
      <c r="E1141" s="444"/>
      <c r="F1141" s="421"/>
      <c r="G1141" s="421"/>
      <c r="H1141" s="423"/>
      <c r="I1141" s="436"/>
      <c r="J1141" s="434"/>
      <c r="K1141" s="436"/>
      <c r="L1141" s="421"/>
      <c r="M1141" s="434"/>
      <c r="N1141" s="434"/>
      <c r="O1141" s="421"/>
      <c r="P1141" s="434"/>
      <c r="Q1141" s="434"/>
      <c r="R1141" s="421"/>
      <c r="S1141" s="421"/>
    </row>
    <row r="1142" spans="1:19">
      <c r="A1142" s="421"/>
      <c r="B1142" s="443"/>
      <c r="C1142" s="421"/>
      <c r="D1142" s="421"/>
      <c r="E1142" s="444"/>
      <c r="F1142" s="421"/>
      <c r="G1142" s="421"/>
      <c r="H1142" s="423"/>
      <c r="I1142" s="436"/>
      <c r="J1142" s="434"/>
      <c r="K1142" s="436"/>
      <c r="L1142" s="421"/>
      <c r="M1142" s="434"/>
      <c r="N1142" s="434"/>
      <c r="O1142" s="421"/>
      <c r="P1142" s="434"/>
      <c r="Q1142" s="434"/>
      <c r="R1142" s="421"/>
      <c r="S1142" s="421"/>
    </row>
    <row r="1143" spans="1:19">
      <c r="A1143" s="421"/>
      <c r="B1143" s="443"/>
      <c r="C1143" s="421"/>
      <c r="D1143" s="421"/>
      <c r="E1143" s="444"/>
      <c r="F1143" s="421"/>
      <c r="G1143" s="421"/>
      <c r="H1143" s="423"/>
      <c r="I1143" s="436"/>
      <c r="J1143" s="434"/>
      <c r="K1143" s="436"/>
      <c r="L1143" s="421"/>
      <c r="M1143" s="434"/>
      <c r="N1143" s="434"/>
      <c r="O1143" s="421"/>
      <c r="P1143" s="434"/>
      <c r="Q1143" s="434"/>
      <c r="R1143" s="421"/>
      <c r="S1143" s="421"/>
    </row>
    <row r="1144" spans="1:19">
      <c r="A1144" s="421"/>
      <c r="B1144" s="443"/>
      <c r="C1144" s="421"/>
      <c r="D1144" s="421"/>
      <c r="E1144" s="444"/>
      <c r="F1144" s="421"/>
      <c r="G1144" s="421"/>
      <c r="H1144" s="423"/>
      <c r="I1144" s="436"/>
      <c r="J1144" s="434"/>
      <c r="K1144" s="436"/>
      <c r="L1144" s="421"/>
      <c r="M1144" s="434"/>
      <c r="N1144" s="434"/>
      <c r="O1144" s="421"/>
      <c r="P1144" s="434"/>
      <c r="Q1144" s="434"/>
      <c r="R1144" s="421"/>
      <c r="S1144" s="421"/>
    </row>
    <row r="1145" spans="1:19">
      <c r="A1145" s="421"/>
      <c r="B1145" s="443"/>
      <c r="C1145" s="421"/>
      <c r="D1145" s="421"/>
      <c r="E1145" s="444"/>
      <c r="F1145" s="421"/>
      <c r="G1145" s="421"/>
      <c r="H1145" s="423"/>
      <c r="I1145" s="436"/>
      <c r="J1145" s="434"/>
      <c r="K1145" s="436"/>
      <c r="L1145" s="421"/>
      <c r="M1145" s="434"/>
      <c r="N1145" s="434"/>
      <c r="O1145" s="421"/>
      <c r="P1145" s="434"/>
      <c r="Q1145" s="434"/>
      <c r="R1145" s="421"/>
      <c r="S1145" s="421"/>
    </row>
    <row r="1146" spans="1:19">
      <c r="A1146" s="421"/>
      <c r="B1146" s="443"/>
      <c r="C1146" s="421"/>
      <c r="D1146" s="421"/>
      <c r="E1146" s="444"/>
      <c r="F1146" s="421"/>
      <c r="G1146" s="421"/>
      <c r="H1146" s="423"/>
      <c r="I1146" s="436"/>
      <c r="J1146" s="434"/>
      <c r="K1146" s="436"/>
      <c r="L1146" s="421"/>
      <c r="M1146" s="434"/>
      <c r="N1146" s="434"/>
      <c r="O1146" s="421"/>
      <c r="P1146" s="434"/>
      <c r="Q1146" s="434"/>
      <c r="R1146" s="421"/>
      <c r="S1146" s="421"/>
    </row>
    <row r="1147" spans="1:19">
      <c r="A1147" s="421"/>
      <c r="B1147" s="443"/>
      <c r="C1147" s="421"/>
      <c r="D1147" s="421"/>
      <c r="E1147" s="444"/>
      <c r="F1147" s="421"/>
      <c r="G1147" s="421"/>
      <c r="H1147" s="423"/>
      <c r="I1147" s="436"/>
      <c r="J1147" s="434"/>
      <c r="K1147" s="436"/>
      <c r="L1147" s="421"/>
      <c r="M1147" s="434"/>
      <c r="N1147" s="434"/>
      <c r="O1147" s="421"/>
      <c r="P1147" s="434"/>
      <c r="Q1147" s="434"/>
      <c r="R1147" s="421"/>
      <c r="S1147" s="421"/>
    </row>
    <row r="1148" spans="1:19">
      <c r="A1148" s="421"/>
      <c r="B1148" s="443"/>
      <c r="C1148" s="421"/>
      <c r="D1148" s="421"/>
      <c r="E1148" s="444"/>
      <c r="F1148" s="421"/>
      <c r="G1148" s="421"/>
      <c r="H1148" s="423"/>
      <c r="I1148" s="436"/>
      <c r="J1148" s="434"/>
      <c r="K1148" s="436"/>
      <c r="L1148" s="421"/>
      <c r="M1148" s="434"/>
      <c r="N1148" s="434"/>
      <c r="O1148" s="421"/>
      <c r="P1148" s="434"/>
      <c r="Q1148" s="434"/>
      <c r="R1148" s="421"/>
      <c r="S1148" s="421"/>
    </row>
    <row r="1149" spans="1:19">
      <c r="A1149" s="421"/>
      <c r="B1149" s="435"/>
      <c r="C1149" s="421"/>
      <c r="D1149" s="421"/>
      <c r="E1149" s="435"/>
      <c r="F1149" s="435"/>
      <c r="G1149" s="435"/>
      <c r="H1149" s="435"/>
      <c r="I1149" s="457"/>
      <c r="J1149" s="458"/>
      <c r="K1149" s="457"/>
      <c r="L1149" s="421"/>
      <c r="M1149" s="434"/>
      <c r="N1149" s="434"/>
      <c r="O1149" s="421"/>
      <c r="P1149" s="434"/>
      <c r="Q1149" s="434"/>
      <c r="R1149" s="421"/>
      <c r="S1149" s="421"/>
    </row>
    <row r="1150" spans="1:19">
      <c r="A1150" s="421"/>
      <c r="B1150" s="454"/>
      <c r="C1150" s="421"/>
      <c r="D1150" s="421"/>
      <c r="E1150" s="455"/>
      <c r="F1150" s="456"/>
      <c r="G1150" s="421"/>
      <c r="H1150" s="421"/>
      <c r="I1150" s="459"/>
      <c r="J1150" s="434"/>
      <c r="K1150" s="459"/>
      <c r="L1150" s="421"/>
      <c r="M1150" s="460"/>
      <c r="N1150" s="460"/>
      <c r="O1150" s="421"/>
      <c r="P1150" s="434"/>
      <c r="Q1150" s="434"/>
      <c r="R1150" s="421"/>
      <c r="S1150" s="421"/>
    </row>
    <row r="1151" spans="1:19">
      <c r="A1151" s="421"/>
      <c r="B1151" s="454"/>
      <c r="C1151" s="421"/>
      <c r="D1151" s="421"/>
      <c r="E1151" s="455"/>
      <c r="F1151" s="456"/>
      <c r="G1151" s="421"/>
      <c r="H1151" s="421"/>
      <c r="I1151" s="459"/>
      <c r="J1151" s="434"/>
      <c r="K1151" s="459"/>
      <c r="L1151" s="421"/>
      <c r="M1151" s="434"/>
      <c r="N1151" s="434"/>
      <c r="O1151" s="421"/>
      <c r="P1151" s="434"/>
      <c r="Q1151" s="434"/>
      <c r="R1151" s="421"/>
      <c r="S1151" s="421"/>
    </row>
    <row r="1152" spans="1:19">
      <c r="A1152" s="421"/>
      <c r="B1152" s="454"/>
      <c r="C1152" s="421"/>
      <c r="D1152" s="421"/>
      <c r="E1152" s="455"/>
      <c r="F1152" s="456"/>
      <c r="G1152" s="421"/>
      <c r="H1152" s="421"/>
      <c r="I1152" s="459"/>
      <c r="J1152" s="434"/>
      <c r="K1152" s="459"/>
      <c r="L1152" s="421"/>
      <c r="M1152" s="434"/>
      <c r="N1152" s="434"/>
      <c r="O1152" s="421"/>
      <c r="P1152" s="434"/>
      <c r="Q1152" s="434"/>
      <c r="R1152" s="421"/>
      <c r="S1152" s="421"/>
    </row>
    <row r="1153" spans="1:19">
      <c r="A1153" s="421"/>
      <c r="B1153" s="454"/>
      <c r="C1153" s="421"/>
      <c r="D1153" s="421"/>
      <c r="E1153" s="455"/>
      <c r="F1153" s="456"/>
      <c r="G1153" s="421"/>
      <c r="H1153" s="421"/>
      <c r="I1153" s="459"/>
      <c r="J1153" s="434"/>
      <c r="K1153" s="459"/>
      <c r="L1153" s="421"/>
      <c r="M1153" s="434"/>
      <c r="N1153" s="434"/>
      <c r="O1153" s="421"/>
      <c r="P1153" s="434"/>
      <c r="Q1153" s="434"/>
      <c r="R1153" s="421"/>
      <c r="S1153" s="421"/>
    </row>
    <row r="1154" spans="1:19">
      <c r="A1154" s="421"/>
      <c r="B1154" s="454"/>
      <c r="C1154" s="421"/>
      <c r="D1154" s="421"/>
      <c r="E1154" s="455"/>
      <c r="F1154" s="456"/>
      <c r="G1154" s="421"/>
      <c r="H1154" s="421"/>
      <c r="I1154" s="459"/>
      <c r="J1154" s="434"/>
      <c r="K1154" s="459"/>
      <c r="L1154" s="421"/>
      <c r="M1154" s="434"/>
      <c r="N1154" s="434"/>
      <c r="O1154" s="421"/>
      <c r="P1154" s="434"/>
      <c r="Q1154" s="434"/>
      <c r="R1154" s="421"/>
      <c r="S1154" s="421"/>
    </row>
    <row r="1155" spans="1:19">
      <c r="A1155" s="421"/>
      <c r="B1155" s="454"/>
      <c r="C1155" s="421"/>
      <c r="D1155" s="421"/>
      <c r="E1155" s="455"/>
      <c r="F1155" s="456"/>
      <c r="G1155" s="421"/>
      <c r="H1155" s="421"/>
      <c r="I1155" s="459"/>
      <c r="J1155" s="434"/>
      <c r="K1155" s="459"/>
      <c r="L1155" s="421"/>
      <c r="M1155" s="434"/>
      <c r="N1155" s="434"/>
      <c r="O1155" s="421"/>
      <c r="P1155" s="434"/>
      <c r="Q1155" s="434"/>
      <c r="R1155" s="421"/>
      <c r="S1155" s="421"/>
    </row>
    <row r="1156" spans="1:19">
      <c r="A1156" s="421"/>
      <c r="B1156" s="454"/>
      <c r="C1156" s="421"/>
      <c r="D1156" s="421"/>
      <c r="E1156" s="455"/>
      <c r="F1156" s="456"/>
      <c r="G1156" s="421"/>
      <c r="H1156" s="421"/>
      <c r="I1156" s="459"/>
      <c r="J1156" s="434"/>
      <c r="K1156" s="459"/>
      <c r="L1156" s="421"/>
      <c r="M1156" s="434"/>
      <c r="N1156" s="434"/>
      <c r="O1156" s="421"/>
      <c r="P1156" s="434"/>
      <c r="Q1156" s="434"/>
      <c r="R1156" s="421"/>
      <c r="S1156" s="421"/>
    </row>
    <row r="1157" spans="1:19">
      <c r="A1157" s="421"/>
      <c r="B1157" s="454"/>
      <c r="C1157" s="421"/>
      <c r="D1157" s="421"/>
      <c r="E1157" s="455"/>
      <c r="F1157" s="456"/>
      <c r="G1157" s="421"/>
      <c r="H1157" s="421"/>
      <c r="I1157" s="459"/>
      <c r="J1157" s="434"/>
      <c r="K1157" s="459"/>
      <c r="L1157" s="421"/>
      <c r="M1157" s="434"/>
      <c r="N1157" s="434"/>
      <c r="O1157" s="421"/>
      <c r="P1157" s="434"/>
      <c r="Q1157" s="434"/>
      <c r="R1157" s="421"/>
      <c r="S1157" s="421"/>
    </row>
    <row r="1158" spans="1:19">
      <c r="A1158" s="421"/>
      <c r="B1158" s="454"/>
      <c r="C1158" s="421"/>
      <c r="D1158" s="421"/>
      <c r="E1158" s="455"/>
      <c r="F1158" s="456"/>
      <c r="G1158" s="421"/>
      <c r="H1158" s="421"/>
      <c r="I1158" s="459"/>
      <c r="J1158" s="434"/>
      <c r="K1158" s="459"/>
      <c r="L1158" s="421"/>
      <c r="M1158" s="434"/>
      <c r="N1158" s="434"/>
      <c r="O1158" s="421"/>
      <c r="P1158" s="434"/>
      <c r="Q1158" s="434"/>
      <c r="R1158" s="421"/>
      <c r="S1158" s="421"/>
    </row>
    <row r="1159" spans="1:19">
      <c r="A1159" s="421"/>
      <c r="B1159" s="454"/>
      <c r="C1159" s="421"/>
      <c r="D1159" s="421"/>
      <c r="E1159" s="455"/>
      <c r="F1159" s="456"/>
      <c r="G1159" s="421"/>
      <c r="H1159" s="421"/>
      <c r="I1159" s="459"/>
      <c r="J1159" s="434"/>
      <c r="K1159" s="459"/>
      <c r="L1159" s="421"/>
      <c r="M1159" s="434"/>
      <c r="N1159" s="434"/>
      <c r="O1159" s="421"/>
      <c r="P1159" s="434"/>
      <c r="Q1159" s="434"/>
      <c r="R1159" s="421"/>
      <c r="S1159" s="421"/>
    </row>
    <row r="1160" spans="1:19">
      <c r="A1160" s="421"/>
      <c r="B1160" s="461"/>
      <c r="C1160" s="421"/>
      <c r="D1160" s="421"/>
      <c r="E1160" s="461"/>
      <c r="F1160" s="456"/>
      <c r="G1160" s="440"/>
      <c r="H1160" s="440"/>
      <c r="I1160" s="467"/>
      <c r="J1160" s="421"/>
      <c r="K1160" s="467"/>
      <c r="L1160" s="421"/>
      <c r="M1160" s="449"/>
      <c r="N1160" s="449"/>
      <c r="O1160" s="421"/>
      <c r="P1160" s="421"/>
      <c r="Q1160" s="421"/>
      <c r="R1160" s="421"/>
      <c r="S1160" s="421"/>
    </row>
    <row r="1161" spans="1:19">
      <c r="A1161" s="421"/>
      <c r="B1161" s="435"/>
      <c r="C1161" s="421"/>
      <c r="D1161" s="421"/>
      <c r="E1161" s="435"/>
      <c r="F1161" s="435"/>
      <c r="G1161" s="435"/>
      <c r="H1161" s="435"/>
      <c r="I1161" s="450"/>
      <c r="J1161" s="458"/>
      <c r="K1161" s="450"/>
      <c r="L1161" s="421"/>
      <c r="M1161" s="434"/>
      <c r="N1161" s="434"/>
      <c r="O1161" s="421"/>
      <c r="P1161" s="434"/>
      <c r="Q1161" s="434"/>
      <c r="R1161" s="421"/>
      <c r="S1161" s="421"/>
    </row>
    <row r="1162" spans="1:19">
      <c r="A1162" s="421"/>
      <c r="B1162" s="421"/>
      <c r="C1162" s="421"/>
      <c r="D1162" s="421"/>
      <c r="E1162" s="462"/>
      <c r="F1162" s="456"/>
      <c r="G1162" s="440"/>
      <c r="H1162" s="440"/>
      <c r="I1162" s="468"/>
      <c r="J1162" s="469"/>
      <c r="K1162" s="470"/>
      <c r="L1162" s="421"/>
      <c r="M1162" s="449"/>
      <c r="N1162" s="449"/>
      <c r="O1162" s="421"/>
      <c r="P1162" s="421"/>
      <c r="Q1162" s="421"/>
      <c r="R1162" s="421"/>
      <c r="S1162" s="421"/>
    </row>
    <row r="1163" spans="1:19">
      <c r="A1163" s="421"/>
      <c r="B1163" s="421"/>
      <c r="C1163" s="421"/>
      <c r="D1163" s="421"/>
      <c r="E1163" s="462"/>
      <c r="F1163" s="456"/>
      <c r="G1163" s="440"/>
      <c r="H1163" s="440"/>
      <c r="I1163" s="468"/>
      <c r="J1163" s="469"/>
      <c r="K1163" s="470"/>
      <c r="L1163" s="421"/>
      <c r="M1163" s="449"/>
      <c r="N1163" s="449"/>
      <c r="O1163" s="421"/>
      <c r="P1163" s="421"/>
      <c r="Q1163" s="421"/>
      <c r="R1163" s="421"/>
      <c r="S1163" s="421"/>
    </row>
    <row r="1164" spans="1:19">
      <c r="A1164" s="421"/>
      <c r="B1164" s="421"/>
      <c r="C1164" s="421"/>
      <c r="D1164" s="421"/>
      <c r="E1164" s="462"/>
      <c r="F1164" s="456"/>
      <c r="G1164" s="440"/>
      <c r="H1164" s="440"/>
      <c r="I1164" s="468"/>
      <c r="J1164" s="469"/>
      <c r="K1164" s="470"/>
      <c r="L1164" s="421"/>
      <c r="M1164" s="449"/>
      <c r="N1164" s="449"/>
      <c r="O1164" s="421"/>
      <c r="P1164" s="421"/>
      <c r="Q1164" s="421"/>
      <c r="R1164" s="421"/>
      <c r="S1164" s="421"/>
    </row>
    <row r="1165" spans="1:19">
      <c r="A1165" s="421"/>
      <c r="B1165" s="421"/>
      <c r="C1165" s="421"/>
      <c r="D1165" s="421"/>
      <c r="E1165" s="462"/>
      <c r="F1165" s="456"/>
      <c r="G1165" s="440"/>
      <c r="H1165" s="440"/>
      <c r="I1165" s="468"/>
      <c r="J1165" s="469"/>
      <c r="K1165" s="470"/>
      <c r="L1165" s="421"/>
      <c r="M1165" s="449"/>
      <c r="N1165" s="449"/>
      <c r="O1165" s="421"/>
      <c r="P1165" s="421"/>
      <c r="Q1165" s="421"/>
      <c r="R1165" s="421"/>
      <c r="S1165" s="421"/>
    </row>
    <row r="1166" spans="1:19">
      <c r="A1166" s="421"/>
      <c r="B1166" s="421"/>
      <c r="C1166" s="421"/>
      <c r="D1166" s="421"/>
      <c r="E1166" s="462"/>
      <c r="F1166" s="456"/>
      <c r="G1166" s="440"/>
      <c r="H1166" s="440"/>
      <c r="I1166" s="468"/>
      <c r="J1166" s="469"/>
      <c r="K1166" s="470"/>
      <c r="L1166" s="421"/>
      <c r="M1166" s="449"/>
      <c r="N1166" s="449"/>
      <c r="O1166" s="421"/>
      <c r="P1166" s="421"/>
      <c r="Q1166" s="421"/>
      <c r="R1166" s="421"/>
      <c r="S1166" s="421"/>
    </row>
    <row r="1167" spans="1:19">
      <c r="A1167" s="421"/>
      <c r="B1167" s="421"/>
      <c r="C1167" s="421"/>
      <c r="D1167" s="421"/>
      <c r="E1167" s="462"/>
      <c r="F1167" s="456"/>
      <c r="G1167" s="440"/>
      <c r="H1167" s="440"/>
      <c r="I1167" s="468"/>
      <c r="J1167" s="469"/>
      <c r="K1167" s="470"/>
      <c r="L1167" s="421"/>
      <c r="M1167" s="449"/>
      <c r="N1167" s="449"/>
      <c r="O1167" s="421"/>
      <c r="P1167" s="421"/>
      <c r="Q1167" s="421"/>
      <c r="R1167" s="421"/>
      <c r="S1167" s="421"/>
    </row>
    <row r="1168" spans="1:19">
      <c r="A1168" s="421"/>
      <c r="B1168" s="421"/>
      <c r="C1168" s="421"/>
      <c r="D1168" s="421"/>
      <c r="E1168" s="462"/>
      <c r="F1168" s="456"/>
      <c r="G1168" s="440"/>
      <c r="H1168" s="440"/>
      <c r="I1168" s="468"/>
      <c r="J1168" s="469"/>
      <c r="K1168" s="470"/>
      <c r="L1168" s="421"/>
      <c r="M1168" s="449"/>
      <c r="N1168" s="449"/>
      <c r="O1168" s="421"/>
      <c r="P1168" s="421"/>
      <c r="Q1168" s="421"/>
      <c r="R1168" s="421"/>
      <c r="S1168" s="421"/>
    </row>
    <row r="1169" spans="1:19">
      <c r="A1169" s="421"/>
      <c r="B1169" s="454"/>
      <c r="C1169" s="421"/>
      <c r="D1169" s="421"/>
      <c r="E1169" s="463"/>
      <c r="F1169" s="456"/>
      <c r="G1169" s="456"/>
      <c r="H1169" s="421"/>
      <c r="I1169" s="436"/>
      <c r="J1169" s="434"/>
      <c r="K1169" s="436"/>
      <c r="L1169" s="421"/>
      <c r="M1169" s="434"/>
      <c r="N1169" s="434"/>
      <c r="O1169" s="421"/>
      <c r="P1169" s="434"/>
      <c r="Q1169" s="434"/>
      <c r="R1169" s="421"/>
      <c r="S1169" s="421"/>
    </row>
    <row r="1170" spans="1:19">
      <c r="A1170" s="421"/>
      <c r="B1170" s="421"/>
      <c r="C1170" s="421"/>
      <c r="D1170" s="421"/>
      <c r="E1170" s="463"/>
      <c r="F1170" s="456"/>
      <c r="G1170" s="456"/>
      <c r="H1170" s="421"/>
      <c r="I1170" s="436"/>
      <c r="J1170" s="434"/>
      <c r="K1170" s="436"/>
      <c r="L1170" s="421"/>
      <c r="M1170" s="434"/>
      <c r="N1170" s="434"/>
      <c r="O1170" s="421"/>
      <c r="P1170" s="434"/>
      <c r="Q1170" s="434"/>
      <c r="R1170" s="421"/>
      <c r="S1170" s="421"/>
    </row>
    <row r="1171" spans="1:19">
      <c r="A1171" s="421"/>
      <c r="B1171" s="421"/>
      <c r="C1171" s="421"/>
      <c r="D1171" s="421"/>
      <c r="E1171" s="463"/>
      <c r="F1171" s="456"/>
      <c r="G1171" s="456"/>
      <c r="H1171" s="421"/>
      <c r="I1171" s="436"/>
      <c r="J1171" s="434"/>
      <c r="K1171" s="436"/>
      <c r="L1171" s="421"/>
      <c r="M1171" s="434"/>
      <c r="N1171" s="434"/>
      <c r="O1171" s="421"/>
      <c r="P1171" s="434"/>
      <c r="Q1171" s="434"/>
      <c r="R1171" s="421"/>
      <c r="S1171" s="421"/>
    </row>
    <row r="1172" spans="1:19">
      <c r="A1172" s="421"/>
      <c r="B1172" s="421"/>
      <c r="C1172" s="421"/>
      <c r="D1172" s="421"/>
      <c r="E1172" s="463"/>
      <c r="F1172" s="456"/>
      <c r="G1172" s="456"/>
      <c r="H1172" s="421"/>
      <c r="I1172" s="436"/>
      <c r="J1172" s="434"/>
      <c r="K1172" s="436"/>
      <c r="L1172" s="421"/>
      <c r="M1172" s="434"/>
      <c r="N1172" s="434"/>
      <c r="O1172" s="421"/>
      <c r="P1172" s="434"/>
      <c r="Q1172" s="434"/>
      <c r="R1172" s="421"/>
      <c r="S1172" s="421"/>
    </row>
    <row r="1173" spans="1:19">
      <c r="A1173" s="421"/>
      <c r="B1173" s="421"/>
      <c r="C1173" s="421"/>
      <c r="D1173" s="421"/>
      <c r="E1173" s="463"/>
      <c r="F1173" s="456"/>
      <c r="G1173" s="456"/>
      <c r="H1173" s="421"/>
      <c r="I1173" s="436"/>
      <c r="J1173" s="434"/>
      <c r="K1173" s="436"/>
      <c r="L1173" s="421"/>
      <c r="M1173" s="434"/>
      <c r="N1173" s="434"/>
      <c r="O1173" s="421"/>
      <c r="P1173" s="434"/>
      <c r="Q1173" s="434"/>
      <c r="R1173" s="421"/>
      <c r="S1173" s="421"/>
    </row>
    <row r="1174" spans="1:19">
      <c r="A1174" s="421"/>
      <c r="B1174" s="421"/>
      <c r="C1174" s="421"/>
      <c r="D1174" s="421"/>
      <c r="E1174" s="463"/>
      <c r="F1174" s="456"/>
      <c r="G1174" s="456"/>
      <c r="H1174" s="421"/>
      <c r="I1174" s="436"/>
      <c r="J1174" s="434"/>
      <c r="K1174" s="436"/>
      <c r="L1174" s="421"/>
      <c r="M1174" s="434"/>
      <c r="N1174" s="434"/>
      <c r="O1174" s="421"/>
      <c r="P1174" s="434"/>
      <c r="Q1174" s="434"/>
      <c r="R1174" s="421"/>
      <c r="S1174" s="421"/>
    </row>
    <row r="1175" spans="1:19">
      <c r="A1175" s="421"/>
      <c r="B1175" s="454"/>
      <c r="C1175" s="421"/>
      <c r="D1175" s="421"/>
      <c r="E1175" s="463"/>
      <c r="F1175" s="456"/>
      <c r="G1175" s="456"/>
      <c r="H1175" s="421"/>
      <c r="I1175" s="436"/>
      <c r="J1175" s="434"/>
      <c r="K1175" s="436"/>
      <c r="L1175" s="421"/>
      <c r="M1175" s="434"/>
      <c r="N1175" s="434"/>
      <c r="O1175" s="421"/>
      <c r="P1175" s="434"/>
      <c r="Q1175" s="434"/>
      <c r="R1175" s="421"/>
      <c r="S1175" s="421"/>
    </row>
    <row r="1176" spans="1:19">
      <c r="A1176" s="421"/>
      <c r="B1176" s="454"/>
      <c r="C1176" s="421"/>
      <c r="D1176" s="421"/>
      <c r="E1176" s="463"/>
      <c r="F1176" s="456"/>
      <c r="G1176" s="421"/>
      <c r="H1176" s="421"/>
      <c r="I1176" s="436"/>
      <c r="J1176" s="434"/>
      <c r="K1176" s="436"/>
      <c r="L1176" s="421"/>
      <c r="M1176" s="434"/>
      <c r="N1176" s="434"/>
      <c r="O1176" s="421"/>
      <c r="P1176" s="434"/>
      <c r="Q1176" s="434"/>
      <c r="R1176" s="421"/>
      <c r="S1176" s="421"/>
    </row>
    <row r="1177" spans="1:19">
      <c r="A1177" s="421"/>
      <c r="B1177" s="454"/>
      <c r="C1177" s="421"/>
      <c r="D1177" s="421"/>
      <c r="E1177" s="463"/>
      <c r="F1177" s="456"/>
      <c r="G1177" s="421"/>
      <c r="H1177" s="421"/>
      <c r="I1177" s="436"/>
      <c r="J1177" s="434"/>
      <c r="K1177" s="436"/>
      <c r="L1177" s="421"/>
      <c r="M1177" s="434"/>
      <c r="N1177" s="434"/>
      <c r="O1177" s="421"/>
      <c r="P1177" s="434"/>
      <c r="Q1177" s="434"/>
      <c r="R1177" s="421"/>
      <c r="S1177" s="421"/>
    </row>
    <row r="1178" spans="1:19">
      <c r="A1178" s="421"/>
      <c r="B1178" s="454"/>
      <c r="C1178" s="421"/>
      <c r="D1178" s="421"/>
      <c r="E1178" s="463"/>
      <c r="F1178" s="456"/>
      <c r="G1178" s="421"/>
      <c r="H1178" s="421"/>
      <c r="I1178" s="436"/>
      <c r="J1178" s="434"/>
      <c r="K1178" s="436"/>
      <c r="L1178" s="421"/>
      <c r="M1178" s="434"/>
      <c r="N1178" s="434"/>
      <c r="O1178" s="421"/>
      <c r="P1178" s="434"/>
      <c r="Q1178" s="434"/>
      <c r="R1178" s="421"/>
      <c r="S1178" s="421"/>
    </row>
    <row r="1179" spans="1:19">
      <c r="A1179" s="421"/>
      <c r="B1179" s="454"/>
      <c r="C1179" s="421"/>
      <c r="D1179" s="421"/>
      <c r="E1179" s="463"/>
      <c r="F1179" s="456"/>
      <c r="G1179" s="421"/>
      <c r="H1179" s="421"/>
      <c r="I1179" s="436"/>
      <c r="J1179" s="434"/>
      <c r="K1179" s="436"/>
      <c r="L1179" s="421"/>
      <c r="M1179" s="434"/>
      <c r="N1179" s="434"/>
      <c r="O1179" s="421"/>
      <c r="P1179" s="434"/>
      <c r="Q1179" s="434"/>
      <c r="R1179" s="421"/>
      <c r="S1179" s="421"/>
    </row>
    <row r="1180" spans="1:19">
      <c r="A1180" s="421"/>
      <c r="B1180" s="454"/>
      <c r="C1180" s="421"/>
      <c r="D1180" s="421"/>
      <c r="E1180" s="463"/>
      <c r="F1180" s="456"/>
      <c r="G1180" s="421"/>
      <c r="H1180" s="421"/>
      <c r="I1180" s="436"/>
      <c r="J1180" s="434"/>
      <c r="K1180" s="436"/>
      <c r="L1180" s="421"/>
      <c r="M1180" s="434"/>
      <c r="N1180" s="434"/>
      <c r="O1180" s="421"/>
      <c r="P1180" s="434"/>
      <c r="Q1180" s="434"/>
      <c r="R1180" s="421"/>
      <c r="S1180" s="421"/>
    </row>
    <row r="1181" spans="1:19">
      <c r="A1181" s="421"/>
      <c r="B1181" s="454"/>
      <c r="C1181" s="421"/>
      <c r="D1181" s="421"/>
      <c r="E1181" s="463"/>
      <c r="F1181" s="456"/>
      <c r="G1181" s="421"/>
      <c r="H1181" s="421"/>
      <c r="I1181" s="436"/>
      <c r="J1181" s="434"/>
      <c r="K1181" s="436"/>
      <c r="L1181" s="421"/>
      <c r="M1181" s="434"/>
      <c r="N1181" s="434"/>
      <c r="O1181" s="421"/>
      <c r="P1181" s="434"/>
      <c r="Q1181" s="434"/>
      <c r="R1181" s="421"/>
      <c r="S1181" s="421"/>
    </row>
    <row r="1182" spans="1:19">
      <c r="A1182" s="421"/>
      <c r="B1182" s="454"/>
      <c r="C1182" s="421"/>
      <c r="D1182" s="421"/>
      <c r="E1182" s="463"/>
      <c r="F1182" s="456"/>
      <c r="G1182" s="421"/>
      <c r="H1182" s="421"/>
      <c r="I1182" s="436"/>
      <c r="J1182" s="434"/>
      <c r="K1182" s="436"/>
      <c r="L1182" s="421"/>
      <c r="M1182" s="434"/>
      <c r="N1182" s="434"/>
      <c r="O1182" s="421"/>
      <c r="P1182" s="434"/>
      <c r="Q1182" s="434"/>
      <c r="R1182" s="421"/>
      <c r="S1182" s="421"/>
    </row>
    <row r="1183" spans="1:19">
      <c r="A1183" s="421"/>
      <c r="B1183" s="454"/>
      <c r="C1183" s="421"/>
      <c r="D1183" s="421"/>
      <c r="E1183" s="463"/>
      <c r="F1183" s="456"/>
      <c r="G1183" s="421"/>
      <c r="H1183" s="421"/>
      <c r="I1183" s="436"/>
      <c r="J1183" s="434"/>
      <c r="K1183" s="436"/>
      <c r="L1183" s="421"/>
      <c r="M1183" s="434"/>
      <c r="N1183" s="434"/>
      <c r="O1183" s="421"/>
      <c r="P1183" s="434"/>
      <c r="Q1183" s="434"/>
      <c r="R1183" s="421"/>
      <c r="S1183" s="421"/>
    </row>
    <row r="1184" spans="1:19">
      <c r="A1184" s="421"/>
      <c r="B1184" s="454"/>
      <c r="C1184" s="421"/>
      <c r="D1184" s="421"/>
      <c r="E1184" s="463"/>
      <c r="F1184" s="456"/>
      <c r="G1184" s="421"/>
      <c r="H1184" s="421"/>
      <c r="I1184" s="436"/>
      <c r="J1184" s="434"/>
      <c r="K1184" s="436"/>
      <c r="L1184" s="421"/>
      <c r="M1184" s="434"/>
      <c r="N1184" s="434"/>
      <c r="O1184" s="421"/>
      <c r="P1184" s="434"/>
      <c r="Q1184" s="434"/>
      <c r="R1184" s="421"/>
      <c r="S1184" s="421"/>
    </row>
    <row r="1185" spans="1:19">
      <c r="A1185" s="421"/>
      <c r="B1185" s="454"/>
      <c r="C1185" s="421"/>
      <c r="D1185" s="421"/>
      <c r="E1185" s="463"/>
      <c r="F1185" s="456"/>
      <c r="G1185" s="421"/>
      <c r="H1185" s="421"/>
      <c r="I1185" s="436"/>
      <c r="J1185" s="434"/>
      <c r="K1185" s="436"/>
      <c r="L1185" s="421"/>
      <c r="M1185" s="434"/>
      <c r="N1185" s="434"/>
      <c r="O1185" s="421"/>
      <c r="P1185" s="434"/>
      <c r="Q1185" s="434"/>
      <c r="R1185" s="421"/>
      <c r="S1185" s="421"/>
    </row>
    <row r="1186" spans="1:19">
      <c r="A1186" s="421"/>
      <c r="B1186" s="454"/>
      <c r="C1186" s="421"/>
      <c r="D1186" s="421"/>
      <c r="E1186" s="463"/>
      <c r="F1186" s="456"/>
      <c r="G1186" s="421"/>
      <c r="H1186" s="421"/>
      <c r="I1186" s="436"/>
      <c r="J1186" s="434"/>
      <c r="K1186" s="436"/>
      <c r="L1186" s="421"/>
      <c r="M1186" s="434"/>
      <c r="N1186" s="434"/>
      <c r="O1186" s="421"/>
      <c r="P1186" s="434"/>
      <c r="Q1186" s="434"/>
      <c r="R1186" s="421"/>
      <c r="S1186" s="421"/>
    </row>
    <row r="1187" spans="1:19">
      <c r="A1187" s="421"/>
      <c r="B1187" s="454"/>
      <c r="C1187" s="421"/>
      <c r="D1187" s="421"/>
      <c r="E1187" s="463"/>
      <c r="F1187" s="456"/>
      <c r="G1187" s="421"/>
      <c r="H1187" s="421"/>
      <c r="I1187" s="436"/>
      <c r="J1187" s="434"/>
      <c r="K1187" s="436"/>
      <c r="L1187" s="421"/>
      <c r="M1187" s="434"/>
      <c r="N1187" s="434"/>
      <c r="O1187" s="421"/>
      <c r="P1187" s="434"/>
      <c r="Q1187" s="434"/>
      <c r="R1187" s="421"/>
      <c r="S1187" s="421"/>
    </row>
    <row r="1188" spans="1:19">
      <c r="A1188" s="421"/>
      <c r="B1188" s="454"/>
      <c r="C1188" s="421"/>
      <c r="D1188" s="421"/>
      <c r="E1188" s="463"/>
      <c r="F1188" s="456"/>
      <c r="G1188" s="421"/>
      <c r="H1188" s="421"/>
      <c r="I1188" s="436"/>
      <c r="J1188" s="434"/>
      <c r="K1188" s="436"/>
      <c r="L1188" s="421"/>
      <c r="M1188" s="434"/>
      <c r="N1188" s="434"/>
      <c r="O1188" s="421"/>
      <c r="P1188" s="434"/>
      <c r="Q1188" s="434"/>
      <c r="R1188" s="421"/>
      <c r="S1188" s="421"/>
    </row>
    <row r="1189" spans="1:19">
      <c r="A1189" s="421"/>
      <c r="B1189" s="454"/>
      <c r="C1189" s="421"/>
      <c r="D1189" s="421"/>
      <c r="E1189" s="463"/>
      <c r="F1189" s="456"/>
      <c r="G1189" s="421"/>
      <c r="H1189" s="421"/>
      <c r="I1189" s="436"/>
      <c r="J1189" s="434"/>
      <c r="K1189" s="436"/>
      <c r="L1189" s="421"/>
      <c r="M1189" s="434"/>
      <c r="N1189" s="434"/>
      <c r="O1189" s="421"/>
      <c r="P1189" s="434"/>
      <c r="Q1189" s="434"/>
      <c r="R1189" s="421"/>
      <c r="S1189" s="421"/>
    </row>
    <row r="1190" spans="1:19">
      <c r="A1190" s="421"/>
      <c r="B1190" s="454"/>
      <c r="C1190" s="421"/>
      <c r="D1190" s="421"/>
      <c r="E1190" s="463"/>
      <c r="F1190" s="456"/>
      <c r="G1190" s="421"/>
      <c r="H1190" s="421"/>
      <c r="I1190" s="436"/>
      <c r="J1190" s="434"/>
      <c r="K1190" s="436"/>
      <c r="L1190" s="421"/>
      <c r="M1190" s="434"/>
      <c r="N1190" s="434"/>
      <c r="O1190" s="421"/>
      <c r="P1190" s="434"/>
      <c r="Q1190" s="434"/>
      <c r="R1190" s="421"/>
      <c r="S1190" s="421"/>
    </row>
    <row r="1191" spans="1:19">
      <c r="A1191" s="421"/>
      <c r="B1191" s="454"/>
      <c r="C1191" s="421"/>
      <c r="D1191" s="421"/>
      <c r="E1191" s="463"/>
      <c r="F1191" s="456"/>
      <c r="G1191" s="421"/>
      <c r="H1191" s="421"/>
      <c r="I1191" s="436"/>
      <c r="J1191" s="434"/>
      <c r="K1191" s="436"/>
      <c r="L1191" s="421"/>
      <c r="M1191" s="434"/>
      <c r="N1191" s="434"/>
      <c r="O1191" s="421"/>
      <c r="P1191" s="434"/>
      <c r="Q1191" s="434"/>
      <c r="R1191" s="421"/>
      <c r="S1191" s="421"/>
    </row>
    <row r="1192" spans="1:19">
      <c r="A1192" s="421"/>
      <c r="B1192" s="454"/>
      <c r="C1192" s="421"/>
      <c r="D1192" s="421"/>
      <c r="E1192" s="463"/>
      <c r="F1192" s="456"/>
      <c r="G1192" s="421"/>
      <c r="H1192" s="421"/>
      <c r="I1192" s="436"/>
      <c r="J1192" s="434"/>
      <c r="K1192" s="436"/>
      <c r="L1192" s="421"/>
      <c r="M1192" s="434"/>
      <c r="N1192" s="434"/>
      <c r="O1192" s="421"/>
      <c r="P1192" s="434"/>
      <c r="Q1192" s="434"/>
      <c r="R1192" s="421"/>
      <c r="S1192" s="421"/>
    </row>
    <row r="1193" spans="1:19">
      <c r="A1193" s="421"/>
      <c r="B1193" s="454"/>
      <c r="C1193" s="421"/>
      <c r="D1193" s="421"/>
      <c r="E1193" s="463"/>
      <c r="F1193" s="456"/>
      <c r="G1193" s="421"/>
      <c r="H1193" s="421"/>
      <c r="I1193" s="436"/>
      <c r="J1193" s="434"/>
      <c r="K1193" s="436"/>
      <c r="L1193" s="421"/>
      <c r="M1193" s="434"/>
      <c r="N1193" s="434"/>
      <c r="O1193" s="421"/>
      <c r="P1193" s="434"/>
      <c r="Q1193" s="434"/>
      <c r="R1193" s="421"/>
      <c r="S1193" s="421"/>
    </row>
    <row r="1194" spans="1:19">
      <c r="A1194" s="421"/>
      <c r="B1194" s="454"/>
      <c r="C1194" s="421"/>
      <c r="D1194" s="421"/>
      <c r="E1194" s="463"/>
      <c r="F1194" s="456"/>
      <c r="G1194" s="421"/>
      <c r="H1194" s="421"/>
      <c r="I1194" s="436"/>
      <c r="J1194" s="434"/>
      <c r="K1194" s="436"/>
      <c r="L1194" s="421"/>
      <c r="M1194" s="434"/>
      <c r="N1194" s="434"/>
      <c r="O1194" s="421"/>
      <c r="P1194" s="434"/>
      <c r="Q1194" s="434"/>
      <c r="R1194" s="421"/>
      <c r="S1194" s="421"/>
    </row>
    <row r="1195" spans="1:19">
      <c r="A1195" s="421"/>
      <c r="B1195" s="454"/>
      <c r="C1195" s="421"/>
      <c r="D1195" s="421"/>
      <c r="E1195" s="463"/>
      <c r="F1195" s="456"/>
      <c r="G1195" s="421"/>
      <c r="H1195" s="421"/>
      <c r="I1195" s="436"/>
      <c r="J1195" s="434"/>
      <c r="K1195" s="436"/>
      <c r="L1195" s="421"/>
      <c r="M1195" s="434"/>
      <c r="N1195" s="434"/>
      <c r="O1195" s="421"/>
      <c r="P1195" s="434"/>
      <c r="Q1195" s="434"/>
      <c r="R1195" s="421"/>
      <c r="S1195" s="421"/>
    </row>
    <row r="1196" spans="1:19">
      <c r="A1196" s="421"/>
      <c r="B1196" s="454"/>
      <c r="C1196" s="421"/>
      <c r="D1196" s="421"/>
      <c r="E1196" s="463"/>
      <c r="F1196" s="456"/>
      <c r="G1196" s="421"/>
      <c r="H1196" s="421"/>
      <c r="I1196" s="436"/>
      <c r="J1196" s="434"/>
      <c r="K1196" s="436"/>
      <c r="L1196" s="421"/>
      <c r="M1196" s="434"/>
      <c r="N1196" s="434"/>
      <c r="O1196" s="421"/>
      <c r="P1196" s="434"/>
      <c r="Q1196" s="434"/>
      <c r="R1196" s="421"/>
      <c r="S1196" s="421"/>
    </row>
    <row r="1197" spans="1:19">
      <c r="A1197" s="421"/>
      <c r="B1197" s="454"/>
      <c r="C1197" s="421"/>
      <c r="D1197" s="421"/>
      <c r="E1197" s="463"/>
      <c r="F1197" s="456"/>
      <c r="G1197" s="421"/>
      <c r="H1197" s="421"/>
      <c r="I1197" s="436"/>
      <c r="J1197" s="434"/>
      <c r="K1197" s="436"/>
      <c r="L1197" s="421"/>
      <c r="M1197" s="434"/>
      <c r="N1197" s="434"/>
      <c r="O1197" s="421"/>
      <c r="P1197" s="434"/>
      <c r="Q1197" s="434"/>
      <c r="R1197" s="421"/>
      <c r="S1197" s="421"/>
    </row>
    <row r="1198" spans="1:19">
      <c r="A1198" s="421"/>
      <c r="B1198" s="454"/>
      <c r="C1198" s="421"/>
      <c r="D1198" s="421"/>
      <c r="E1198" s="463"/>
      <c r="F1198" s="456"/>
      <c r="G1198" s="456"/>
      <c r="H1198" s="421"/>
      <c r="I1198" s="436"/>
      <c r="J1198" s="434"/>
      <c r="K1198" s="436"/>
      <c r="L1198" s="421"/>
      <c r="M1198" s="434"/>
      <c r="N1198" s="434"/>
      <c r="O1198" s="421"/>
      <c r="P1198" s="434"/>
      <c r="Q1198" s="434"/>
      <c r="R1198" s="421"/>
      <c r="S1198" s="421"/>
    </row>
    <row r="1199" spans="1:19">
      <c r="A1199" s="421"/>
      <c r="B1199" s="454"/>
      <c r="C1199" s="421"/>
      <c r="D1199" s="421"/>
      <c r="E1199" s="463"/>
      <c r="F1199" s="456"/>
      <c r="G1199" s="421"/>
      <c r="H1199" s="421"/>
      <c r="I1199" s="436"/>
      <c r="J1199" s="434"/>
      <c r="K1199" s="436"/>
      <c r="L1199" s="421"/>
      <c r="M1199" s="434"/>
      <c r="N1199" s="434"/>
      <c r="O1199" s="421"/>
      <c r="P1199" s="434"/>
      <c r="Q1199" s="434"/>
      <c r="R1199" s="421"/>
      <c r="S1199" s="421"/>
    </row>
    <row r="1200" spans="1:19">
      <c r="A1200" s="421"/>
      <c r="B1200" s="454"/>
      <c r="C1200" s="421"/>
      <c r="D1200" s="421"/>
      <c r="E1200" s="463"/>
      <c r="F1200" s="456"/>
      <c r="G1200" s="421"/>
      <c r="H1200" s="421"/>
      <c r="I1200" s="436"/>
      <c r="J1200" s="434"/>
      <c r="K1200" s="436"/>
      <c r="L1200" s="421"/>
      <c r="M1200" s="434"/>
      <c r="N1200" s="434"/>
      <c r="O1200" s="421"/>
      <c r="P1200" s="434"/>
      <c r="Q1200" s="434"/>
      <c r="R1200" s="421"/>
      <c r="S1200" s="421"/>
    </row>
    <row r="1201" spans="1:19">
      <c r="A1201" s="421"/>
      <c r="B1201" s="454"/>
      <c r="C1201" s="421"/>
      <c r="D1201" s="421"/>
      <c r="E1201" s="463"/>
      <c r="F1201" s="456"/>
      <c r="G1201" s="421"/>
      <c r="H1201" s="421"/>
      <c r="I1201" s="436"/>
      <c r="J1201" s="434"/>
      <c r="K1201" s="436"/>
      <c r="L1201" s="421"/>
      <c r="M1201" s="434"/>
      <c r="N1201" s="434"/>
      <c r="O1201" s="421"/>
      <c r="P1201" s="434"/>
      <c r="Q1201" s="434"/>
      <c r="R1201" s="421"/>
      <c r="S1201" s="421"/>
    </row>
    <row r="1202" spans="1:19">
      <c r="A1202" s="421"/>
      <c r="B1202" s="454"/>
      <c r="C1202" s="421"/>
      <c r="D1202" s="421"/>
      <c r="E1202" s="463"/>
      <c r="F1202" s="456"/>
      <c r="G1202" s="421"/>
      <c r="H1202" s="421"/>
      <c r="I1202" s="436"/>
      <c r="J1202" s="434"/>
      <c r="K1202" s="436"/>
      <c r="L1202" s="421"/>
      <c r="M1202" s="434"/>
      <c r="N1202" s="434"/>
      <c r="O1202" s="421"/>
      <c r="P1202" s="434"/>
      <c r="Q1202" s="434"/>
      <c r="R1202" s="421"/>
      <c r="S1202" s="421"/>
    </row>
    <row r="1203" spans="1:19">
      <c r="A1203" s="421"/>
      <c r="B1203" s="454"/>
      <c r="C1203" s="421"/>
      <c r="D1203" s="421"/>
      <c r="E1203" s="463"/>
      <c r="F1203" s="456"/>
      <c r="G1203" s="421"/>
      <c r="H1203" s="421"/>
      <c r="I1203" s="436"/>
      <c r="J1203" s="434"/>
      <c r="K1203" s="436"/>
      <c r="L1203" s="421"/>
      <c r="M1203" s="434"/>
      <c r="N1203" s="434"/>
      <c r="O1203" s="421"/>
      <c r="P1203" s="434"/>
      <c r="Q1203" s="434"/>
      <c r="R1203" s="421"/>
      <c r="S1203" s="421"/>
    </row>
    <row r="1204" spans="1:19">
      <c r="A1204" s="421"/>
      <c r="B1204" s="454"/>
      <c r="C1204" s="421"/>
      <c r="D1204" s="421"/>
      <c r="E1204" s="463"/>
      <c r="F1204" s="456"/>
      <c r="G1204" s="421"/>
      <c r="H1204" s="421"/>
      <c r="I1204" s="436"/>
      <c r="J1204" s="434"/>
      <c r="K1204" s="436"/>
      <c r="L1204" s="421"/>
      <c r="M1204" s="434"/>
      <c r="N1204" s="434"/>
      <c r="O1204" s="421"/>
      <c r="P1204" s="434"/>
      <c r="Q1204" s="434"/>
      <c r="R1204" s="421"/>
      <c r="S1204" s="421"/>
    </row>
    <row r="1205" spans="1:19">
      <c r="A1205" s="421"/>
      <c r="B1205" s="454"/>
      <c r="C1205" s="421"/>
      <c r="D1205" s="421"/>
      <c r="E1205" s="463"/>
      <c r="F1205" s="456"/>
      <c r="G1205" s="421"/>
      <c r="H1205" s="421"/>
      <c r="I1205" s="436"/>
      <c r="J1205" s="434"/>
      <c r="K1205" s="436"/>
      <c r="L1205" s="421"/>
      <c r="M1205" s="434"/>
      <c r="N1205" s="434"/>
      <c r="O1205" s="421"/>
      <c r="P1205" s="434"/>
      <c r="Q1205" s="434"/>
      <c r="R1205" s="421"/>
      <c r="S1205" s="421"/>
    </row>
    <row r="1206" spans="1:19">
      <c r="A1206" s="464"/>
      <c r="B1206" s="464"/>
      <c r="C1206" s="438"/>
      <c r="D1206" s="438"/>
      <c r="E1206" s="438"/>
      <c r="F1206" s="438"/>
      <c r="G1206" s="438"/>
      <c r="H1206" s="438"/>
      <c r="I1206" s="471"/>
      <c r="J1206" s="471"/>
      <c r="K1206" s="471"/>
      <c r="L1206" s="438"/>
      <c r="M1206" s="445"/>
      <c r="N1206" s="445"/>
      <c r="O1206" s="438"/>
      <c r="P1206" s="445"/>
      <c r="Q1206" s="445"/>
      <c r="R1206" s="438"/>
      <c r="S1206" s="438"/>
    </row>
    <row r="1207" spans="1:19">
      <c r="A1207" s="464"/>
      <c r="B1207" s="464"/>
      <c r="C1207" s="438"/>
      <c r="D1207" s="438"/>
      <c r="E1207" s="438"/>
      <c r="F1207" s="438"/>
      <c r="G1207" s="438"/>
      <c r="H1207" s="438"/>
      <c r="I1207" s="445"/>
      <c r="J1207" s="445"/>
      <c r="K1207" s="445"/>
      <c r="L1207" s="438"/>
      <c r="M1207" s="445"/>
      <c r="N1207" s="445"/>
      <c r="O1207" s="438"/>
      <c r="P1207" s="445"/>
      <c r="Q1207" s="445"/>
      <c r="R1207" s="438"/>
      <c r="S1207" s="438"/>
    </row>
    <row r="1208" spans="1:19">
      <c r="A1208" s="465"/>
      <c r="B1208" s="466"/>
      <c r="C1208" s="438"/>
      <c r="D1208" s="438"/>
      <c r="E1208" s="465"/>
      <c r="F1208" s="465"/>
      <c r="G1208" s="465"/>
      <c r="H1208" s="438"/>
      <c r="I1208" s="445"/>
      <c r="J1208" s="445"/>
      <c r="K1208" s="445"/>
      <c r="L1208" s="437"/>
      <c r="M1208" s="472"/>
      <c r="N1208" s="445"/>
      <c r="O1208" s="437"/>
      <c r="P1208" s="445"/>
      <c r="Q1208" s="445"/>
      <c r="R1208" s="473"/>
      <c r="S1208" s="473"/>
    </row>
    <row r="1209" spans="1:19">
      <c r="A1209" s="465"/>
      <c r="B1209" s="466"/>
      <c r="C1209" s="438"/>
      <c r="D1209" s="438"/>
      <c r="E1209" s="465"/>
      <c r="F1209" s="465"/>
      <c r="G1209" s="465"/>
      <c r="H1209" s="438"/>
      <c r="I1209" s="445"/>
      <c r="J1209" s="445"/>
      <c r="K1209" s="445"/>
      <c r="L1209" s="437"/>
      <c r="M1209" s="472"/>
      <c r="N1209" s="445"/>
      <c r="O1209" s="437"/>
      <c r="P1209" s="445"/>
      <c r="Q1209" s="445"/>
      <c r="R1209" s="473"/>
      <c r="S1209" s="473"/>
    </row>
    <row r="1210" spans="1:19">
      <c r="A1210" s="465"/>
      <c r="B1210" s="466"/>
      <c r="C1210" s="438"/>
      <c r="D1210" s="438"/>
      <c r="E1210" s="465"/>
      <c r="F1210" s="465"/>
      <c r="G1210" s="465"/>
      <c r="H1210" s="438"/>
      <c r="I1210" s="445"/>
      <c r="J1210" s="445"/>
      <c r="K1210" s="445"/>
      <c r="L1210" s="437"/>
      <c r="M1210" s="472"/>
      <c r="N1210" s="445"/>
      <c r="O1210" s="437"/>
      <c r="P1210" s="445"/>
      <c r="Q1210" s="445"/>
      <c r="R1210" s="473"/>
      <c r="S1210" s="473"/>
    </row>
    <row r="1211" spans="1:19">
      <c r="A1211" s="465"/>
      <c r="B1211" s="466"/>
      <c r="C1211" s="438"/>
      <c r="D1211" s="438"/>
      <c r="E1211" s="465"/>
      <c r="F1211" s="465"/>
      <c r="G1211" s="465"/>
      <c r="H1211" s="438"/>
      <c r="I1211" s="445"/>
      <c r="J1211" s="445"/>
      <c r="K1211" s="445"/>
      <c r="L1211" s="437"/>
      <c r="M1211" s="472"/>
      <c r="N1211" s="445"/>
      <c r="O1211" s="437"/>
      <c r="P1211" s="445"/>
      <c r="Q1211" s="445"/>
      <c r="R1211" s="473"/>
      <c r="S1211" s="473"/>
    </row>
    <row r="1212" spans="1:19">
      <c r="A1212" s="465"/>
      <c r="B1212" s="466"/>
      <c r="C1212" s="438"/>
      <c r="D1212" s="438"/>
      <c r="E1212" s="465"/>
      <c r="F1212" s="465"/>
      <c r="G1212" s="465"/>
      <c r="H1212" s="438"/>
      <c r="I1212" s="445"/>
      <c r="J1212" s="445"/>
      <c r="K1212" s="445"/>
      <c r="L1212" s="437"/>
      <c r="M1212" s="472"/>
      <c r="N1212" s="445"/>
      <c r="O1212" s="437"/>
      <c r="P1212" s="445"/>
      <c r="Q1212" s="445"/>
      <c r="R1212" s="473"/>
      <c r="S1212" s="473"/>
    </row>
    <row r="1213" spans="1:19">
      <c r="A1213" s="465"/>
      <c r="B1213" s="466"/>
      <c r="C1213" s="438"/>
      <c r="D1213" s="438"/>
      <c r="E1213" s="465"/>
      <c r="F1213" s="465"/>
      <c r="G1213" s="465"/>
      <c r="H1213" s="438"/>
      <c r="I1213" s="445"/>
      <c r="J1213" s="445"/>
      <c r="K1213" s="445"/>
      <c r="L1213" s="437"/>
      <c r="M1213" s="472"/>
      <c r="N1213" s="445"/>
      <c r="O1213" s="437"/>
      <c r="P1213" s="445"/>
      <c r="Q1213" s="445"/>
      <c r="R1213" s="473"/>
      <c r="S1213" s="473"/>
    </row>
    <row r="1214" spans="1:19">
      <c r="A1214" s="465"/>
      <c r="B1214" s="466"/>
      <c r="C1214" s="438"/>
      <c r="D1214" s="438"/>
      <c r="E1214" s="465"/>
      <c r="F1214" s="465"/>
      <c r="G1214" s="465"/>
      <c r="H1214" s="438"/>
      <c r="I1214" s="445"/>
      <c r="J1214" s="445"/>
      <c r="K1214" s="445"/>
      <c r="L1214" s="437"/>
      <c r="M1214" s="472"/>
      <c r="N1214" s="445"/>
      <c r="O1214" s="437"/>
      <c r="P1214" s="445"/>
      <c r="Q1214" s="445"/>
      <c r="R1214" s="473"/>
      <c r="S1214" s="473"/>
    </row>
    <row r="1215" spans="1:19">
      <c r="A1215" s="465"/>
      <c r="B1215" s="466"/>
      <c r="C1215" s="438"/>
      <c r="D1215" s="438"/>
      <c r="E1215" s="465"/>
      <c r="F1215" s="465"/>
      <c r="G1215" s="465"/>
      <c r="H1215" s="438"/>
      <c r="I1215" s="445"/>
      <c r="J1215" s="445"/>
      <c r="K1215" s="445"/>
      <c r="L1215" s="437"/>
      <c r="M1215" s="472"/>
      <c r="N1215" s="445"/>
      <c r="O1215" s="437"/>
      <c r="P1215" s="445"/>
      <c r="Q1215" s="445"/>
      <c r="R1215" s="473"/>
      <c r="S1215" s="473"/>
    </row>
    <row r="1216" spans="1:19">
      <c r="A1216" s="465"/>
      <c r="B1216" s="466"/>
      <c r="C1216" s="438"/>
      <c r="D1216" s="438"/>
      <c r="E1216" s="465"/>
      <c r="F1216" s="465"/>
      <c r="G1216" s="465"/>
      <c r="H1216" s="438"/>
      <c r="I1216" s="445"/>
      <c r="J1216" s="445"/>
      <c r="K1216" s="445"/>
      <c r="L1216" s="437"/>
      <c r="M1216" s="472"/>
      <c r="N1216" s="445"/>
      <c r="O1216" s="437"/>
      <c r="P1216" s="445"/>
      <c r="Q1216" s="445"/>
      <c r="R1216" s="473"/>
      <c r="S1216" s="473"/>
    </row>
    <row r="1217" spans="1:19">
      <c r="A1217" s="465"/>
      <c r="B1217" s="466"/>
      <c r="C1217" s="438"/>
      <c r="D1217" s="438"/>
      <c r="E1217" s="465"/>
      <c r="F1217" s="465"/>
      <c r="G1217" s="465"/>
      <c r="H1217" s="438"/>
      <c r="I1217" s="445"/>
      <c r="J1217" s="445"/>
      <c r="K1217" s="445"/>
      <c r="L1217" s="437"/>
      <c r="M1217" s="472"/>
      <c r="N1217" s="445"/>
      <c r="O1217" s="437"/>
      <c r="P1217" s="445"/>
      <c r="Q1217" s="445"/>
      <c r="R1217" s="473"/>
      <c r="S1217" s="473"/>
    </row>
    <row r="1218" spans="1:19">
      <c r="A1218" s="465"/>
      <c r="B1218" s="466"/>
      <c r="C1218" s="438"/>
      <c r="D1218" s="438"/>
      <c r="E1218" s="465"/>
      <c r="F1218" s="465"/>
      <c r="G1218" s="465"/>
      <c r="H1218" s="438"/>
      <c r="I1218" s="445"/>
      <c r="J1218" s="445"/>
      <c r="K1218" s="445"/>
      <c r="L1218" s="437"/>
      <c r="M1218" s="472"/>
      <c r="N1218" s="445"/>
      <c r="O1218" s="437"/>
      <c r="P1218" s="445"/>
      <c r="Q1218" s="445"/>
      <c r="R1218" s="473"/>
      <c r="S1218" s="473"/>
    </row>
    <row r="1219" spans="1:19">
      <c r="A1219" s="464"/>
      <c r="B1219" s="464"/>
      <c r="C1219" s="438"/>
      <c r="D1219" s="438"/>
      <c r="E1219" s="474"/>
      <c r="F1219" s="474"/>
      <c r="G1219" s="474"/>
      <c r="H1219" s="474"/>
      <c r="I1219" s="471"/>
      <c r="J1219" s="471"/>
      <c r="K1219" s="471"/>
      <c r="L1219" s="474"/>
      <c r="M1219" s="479"/>
      <c r="N1219" s="479"/>
      <c r="O1219" s="438"/>
      <c r="P1219" s="445"/>
      <c r="Q1219" s="445"/>
      <c r="R1219" s="438"/>
      <c r="S1219" s="438"/>
    </row>
    <row r="1220" spans="1:19">
      <c r="A1220" s="466"/>
      <c r="B1220" s="474"/>
      <c r="C1220" s="474"/>
      <c r="D1220" s="474"/>
      <c r="E1220" s="474"/>
      <c r="F1220" s="474"/>
      <c r="G1220" s="474"/>
      <c r="H1220" s="474"/>
      <c r="I1220" s="480"/>
      <c r="J1220" s="445"/>
      <c r="K1220" s="480"/>
      <c r="L1220" s="474"/>
      <c r="M1220" s="479"/>
      <c r="N1220" s="479"/>
      <c r="O1220" s="474"/>
      <c r="P1220" s="480"/>
      <c r="Q1220" s="480"/>
      <c r="R1220" s="438"/>
      <c r="S1220" s="438"/>
    </row>
    <row r="1221" spans="1:19">
      <c r="A1221" s="466"/>
      <c r="B1221" s="474"/>
      <c r="C1221" s="474"/>
      <c r="D1221" s="474"/>
      <c r="E1221" s="474"/>
      <c r="F1221" s="474"/>
      <c r="G1221" s="474"/>
      <c r="H1221" s="474"/>
      <c r="I1221" s="480"/>
      <c r="J1221" s="445"/>
      <c r="K1221" s="480"/>
      <c r="L1221" s="474"/>
      <c r="M1221" s="479"/>
      <c r="N1221" s="479"/>
      <c r="O1221" s="474"/>
      <c r="P1221" s="480"/>
      <c r="Q1221" s="480"/>
      <c r="R1221" s="438"/>
      <c r="S1221" s="438"/>
    </row>
    <row r="1222" spans="1:19">
      <c r="A1222" s="466"/>
      <c r="B1222" s="474"/>
      <c r="C1222" s="474"/>
      <c r="D1222" s="474"/>
      <c r="E1222" s="474"/>
      <c r="F1222" s="474"/>
      <c r="G1222" s="474"/>
      <c r="H1222" s="474"/>
      <c r="I1222" s="480"/>
      <c r="J1222" s="445"/>
      <c r="K1222" s="480"/>
      <c r="L1222" s="474"/>
      <c r="M1222" s="479"/>
      <c r="N1222" s="479"/>
      <c r="O1222" s="474"/>
      <c r="P1222" s="480"/>
      <c r="Q1222" s="480"/>
      <c r="R1222" s="438"/>
      <c r="S1222" s="438"/>
    </row>
    <row r="1223" spans="1:19">
      <c r="A1223" s="466"/>
      <c r="B1223" s="474"/>
      <c r="C1223" s="474"/>
      <c r="D1223" s="474"/>
      <c r="E1223" s="474"/>
      <c r="F1223" s="474"/>
      <c r="G1223" s="474"/>
      <c r="H1223" s="474"/>
      <c r="I1223" s="480"/>
      <c r="J1223" s="445"/>
      <c r="K1223" s="480"/>
      <c r="L1223" s="474"/>
      <c r="M1223" s="479"/>
      <c r="N1223" s="479"/>
      <c r="O1223" s="474"/>
      <c r="P1223" s="480"/>
      <c r="Q1223" s="480"/>
      <c r="R1223" s="438"/>
      <c r="S1223" s="438"/>
    </row>
    <row r="1224" spans="1:19">
      <c r="A1224" s="466"/>
      <c r="B1224" s="474"/>
      <c r="C1224" s="474"/>
      <c r="D1224" s="474"/>
      <c r="E1224" s="474"/>
      <c r="F1224" s="474"/>
      <c r="G1224" s="474"/>
      <c r="H1224" s="474"/>
      <c r="I1224" s="480"/>
      <c r="J1224" s="445"/>
      <c r="K1224" s="480"/>
      <c r="L1224" s="474"/>
      <c r="M1224" s="479"/>
      <c r="N1224" s="479"/>
      <c r="O1224" s="474"/>
      <c r="P1224" s="480"/>
      <c r="Q1224" s="480"/>
      <c r="R1224" s="438"/>
      <c r="S1224" s="438"/>
    </row>
    <row r="1225" spans="1:19">
      <c r="A1225" s="466"/>
      <c r="B1225" s="474"/>
      <c r="C1225" s="474"/>
      <c r="D1225" s="474"/>
      <c r="E1225" s="474"/>
      <c r="F1225" s="474"/>
      <c r="G1225" s="474"/>
      <c r="H1225" s="474"/>
      <c r="I1225" s="480"/>
      <c r="J1225" s="445"/>
      <c r="K1225" s="480"/>
      <c r="L1225" s="474"/>
      <c r="M1225" s="479"/>
      <c r="N1225" s="479"/>
      <c r="O1225" s="474"/>
      <c r="P1225" s="480"/>
      <c r="Q1225" s="480"/>
      <c r="R1225" s="438"/>
      <c r="S1225" s="438"/>
    </row>
    <row r="1226" spans="1:19">
      <c r="A1226" s="466"/>
      <c r="B1226" s="474"/>
      <c r="C1226" s="474"/>
      <c r="D1226" s="474"/>
      <c r="E1226" s="474"/>
      <c r="F1226" s="474"/>
      <c r="G1226" s="474"/>
      <c r="H1226" s="474"/>
      <c r="I1226" s="480"/>
      <c r="J1226" s="445"/>
      <c r="K1226" s="480"/>
      <c r="L1226" s="474"/>
      <c r="M1226" s="479"/>
      <c r="N1226" s="479"/>
      <c r="O1226" s="474"/>
      <c r="P1226" s="480"/>
      <c r="Q1226" s="480"/>
      <c r="R1226" s="438"/>
      <c r="S1226" s="438"/>
    </row>
    <row r="1227" spans="1:19">
      <c r="A1227" s="466"/>
      <c r="B1227" s="474"/>
      <c r="C1227" s="474"/>
      <c r="D1227" s="474"/>
      <c r="E1227" s="474"/>
      <c r="F1227" s="474"/>
      <c r="G1227" s="474"/>
      <c r="H1227" s="474"/>
      <c r="I1227" s="480"/>
      <c r="J1227" s="445"/>
      <c r="K1227" s="480"/>
      <c r="L1227" s="474"/>
      <c r="M1227" s="479"/>
      <c r="N1227" s="479"/>
      <c r="O1227" s="474"/>
      <c r="P1227" s="480"/>
      <c r="Q1227" s="480"/>
      <c r="R1227" s="438"/>
      <c r="S1227" s="438"/>
    </row>
    <row r="1228" spans="1:19">
      <c r="A1228" s="466"/>
      <c r="B1228" s="474"/>
      <c r="C1228" s="474"/>
      <c r="D1228" s="474"/>
      <c r="E1228" s="474"/>
      <c r="F1228" s="474"/>
      <c r="G1228" s="474"/>
      <c r="H1228" s="474"/>
      <c r="I1228" s="480"/>
      <c r="J1228" s="445"/>
      <c r="K1228" s="480"/>
      <c r="L1228" s="474"/>
      <c r="M1228" s="479"/>
      <c r="N1228" s="479"/>
      <c r="O1228" s="474"/>
      <c r="P1228" s="480"/>
      <c r="Q1228" s="480"/>
      <c r="R1228" s="438"/>
      <c r="S1228" s="438"/>
    </row>
    <row r="1229" spans="1:19">
      <c r="A1229" s="466"/>
      <c r="B1229" s="474"/>
      <c r="C1229" s="474"/>
      <c r="D1229" s="474"/>
      <c r="E1229" s="474"/>
      <c r="F1229" s="474"/>
      <c r="G1229" s="474"/>
      <c r="H1229" s="474"/>
      <c r="I1229" s="480"/>
      <c r="J1229" s="445"/>
      <c r="K1229" s="480"/>
      <c r="L1229" s="474"/>
      <c r="M1229" s="479"/>
      <c r="N1229" s="479"/>
      <c r="O1229" s="474"/>
      <c r="P1229" s="480"/>
      <c r="Q1229" s="480"/>
      <c r="R1229" s="438"/>
      <c r="S1229" s="438"/>
    </row>
    <row r="1230" spans="1:19">
      <c r="A1230" s="466"/>
      <c r="B1230" s="474"/>
      <c r="C1230" s="474"/>
      <c r="D1230" s="474"/>
      <c r="E1230" s="474"/>
      <c r="F1230" s="474"/>
      <c r="G1230" s="474"/>
      <c r="H1230" s="474"/>
      <c r="I1230" s="480"/>
      <c r="J1230" s="445"/>
      <c r="K1230" s="480"/>
      <c r="L1230" s="474"/>
      <c r="M1230" s="479"/>
      <c r="N1230" s="479"/>
      <c r="O1230" s="474"/>
      <c r="P1230" s="480"/>
      <c r="Q1230" s="480"/>
      <c r="R1230" s="438"/>
      <c r="S1230" s="438"/>
    </row>
    <row r="1231" spans="1:19">
      <c r="A1231" s="466"/>
      <c r="B1231" s="475"/>
      <c r="C1231" s="474"/>
      <c r="D1231" s="474"/>
      <c r="E1231" s="474"/>
      <c r="F1231" s="474"/>
      <c r="G1231" s="474"/>
      <c r="H1231" s="474"/>
      <c r="I1231" s="481"/>
      <c r="J1231" s="471"/>
      <c r="K1231" s="481"/>
      <c r="L1231" s="474"/>
      <c r="M1231" s="479"/>
      <c r="N1231" s="479"/>
      <c r="O1231" s="474"/>
      <c r="P1231" s="480"/>
      <c r="Q1231" s="480"/>
      <c r="R1231" s="438"/>
      <c r="S1231" s="438"/>
    </row>
    <row r="1232" spans="1:19">
      <c r="A1232" s="466"/>
      <c r="B1232" s="474"/>
      <c r="C1232" s="474"/>
      <c r="D1232" s="474"/>
      <c r="E1232" s="476"/>
      <c r="F1232" s="474"/>
      <c r="G1232" s="474"/>
      <c r="H1232" s="474"/>
      <c r="I1232" s="480"/>
      <c r="J1232" s="445"/>
      <c r="K1232" s="480"/>
      <c r="L1232" s="437"/>
      <c r="M1232" s="482"/>
      <c r="N1232" s="482"/>
      <c r="O1232" s="437"/>
      <c r="P1232" s="480"/>
      <c r="Q1232" s="480"/>
      <c r="R1232" s="438"/>
      <c r="S1232" s="438"/>
    </row>
    <row r="1233" spans="1:19">
      <c r="A1233" s="466"/>
      <c r="B1233" s="474"/>
      <c r="C1233" s="474"/>
      <c r="D1233" s="474"/>
      <c r="E1233" s="476"/>
      <c r="F1233" s="474"/>
      <c r="G1233" s="474"/>
      <c r="H1233" s="474"/>
      <c r="I1233" s="480"/>
      <c r="J1233" s="445"/>
      <c r="K1233" s="480"/>
      <c r="L1233" s="437"/>
      <c r="M1233" s="482"/>
      <c r="N1233" s="482"/>
      <c r="O1233" s="437"/>
      <c r="P1233" s="424"/>
      <c r="Q1233" s="424"/>
      <c r="R1233" s="439"/>
      <c r="S1233" s="439"/>
    </row>
    <row r="1234" spans="1:19">
      <c r="A1234" s="466"/>
      <c r="B1234" s="438"/>
      <c r="C1234" s="438"/>
      <c r="D1234" s="438"/>
      <c r="E1234" s="438"/>
      <c r="F1234" s="438"/>
      <c r="G1234" s="438"/>
      <c r="H1234" s="438"/>
      <c r="I1234" s="445"/>
      <c r="J1234" s="445"/>
      <c r="K1234" s="445"/>
      <c r="L1234" s="438"/>
      <c r="M1234" s="445"/>
      <c r="N1234" s="445"/>
      <c r="O1234" s="438"/>
      <c r="P1234" s="445"/>
      <c r="Q1234" s="445"/>
      <c r="R1234" s="438"/>
      <c r="S1234" s="438"/>
    </row>
    <row r="1235" spans="1:19">
      <c r="A1235" s="466"/>
      <c r="B1235" s="438"/>
      <c r="C1235" s="438"/>
      <c r="D1235" s="438"/>
      <c r="E1235" s="438"/>
      <c r="F1235" s="438"/>
      <c r="G1235" s="438"/>
      <c r="H1235" s="438"/>
      <c r="I1235" s="445"/>
      <c r="J1235" s="445"/>
      <c r="K1235" s="445"/>
      <c r="L1235" s="438"/>
      <c r="M1235" s="445"/>
      <c r="N1235" s="445"/>
      <c r="O1235" s="438"/>
      <c r="P1235" s="445"/>
      <c r="Q1235" s="445"/>
      <c r="R1235" s="438"/>
      <c r="S1235" s="438"/>
    </row>
    <row r="1236" spans="1:19">
      <c r="A1236" s="466"/>
      <c r="B1236" s="438"/>
      <c r="C1236" s="438"/>
      <c r="D1236" s="438"/>
      <c r="E1236" s="438"/>
      <c r="F1236" s="438"/>
      <c r="G1236" s="438"/>
      <c r="H1236" s="438"/>
      <c r="I1236" s="445"/>
      <c r="J1236" s="445"/>
      <c r="K1236" s="445"/>
      <c r="L1236" s="438"/>
      <c r="M1236" s="445"/>
      <c r="N1236" s="445"/>
      <c r="O1236" s="438"/>
      <c r="P1236" s="445"/>
      <c r="Q1236" s="445"/>
      <c r="R1236" s="438"/>
      <c r="S1236" s="438"/>
    </row>
    <row r="1237" spans="1:19">
      <c r="A1237" s="466"/>
      <c r="B1237" s="438"/>
      <c r="C1237" s="438"/>
      <c r="D1237" s="438"/>
      <c r="E1237" s="438"/>
      <c r="F1237" s="438"/>
      <c r="G1237" s="438"/>
      <c r="H1237" s="438"/>
      <c r="I1237" s="445"/>
      <c r="J1237" s="445"/>
      <c r="K1237" s="445"/>
      <c r="L1237" s="438"/>
      <c r="M1237" s="445"/>
      <c r="N1237" s="445"/>
      <c r="O1237" s="438"/>
      <c r="P1237" s="445"/>
      <c r="Q1237" s="445"/>
      <c r="R1237" s="438"/>
      <c r="S1237" s="438"/>
    </row>
    <row r="1238" spans="1:19">
      <c r="A1238" s="466"/>
      <c r="B1238" s="438"/>
      <c r="C1238" s="438"/>
      <c r="D1238" s="438"/>
      <c r="E1238" s="438"/>
      <c r="F1238" s="438"/>
      <c r="G1238" s="438"/>
      <c r="H1238" s="438"/>
      <c r="I1238" s="445"/>
      <c r="J1238" s="445"/>
      <c r="K1238" s="445"/>
      <c r="L1238" s="438"/>
      <c r="M1238" s="445"/>
      <c r="N1238" s="445"/>
      <c r="O1238" s="438"/>
      <c r="P1238" s="445"/>
      <c r="Q1238" s="445"/>
      <c r="R1238" s="438"/>
      <c r="S1238" s="438"/>
    </row>
    <row r="1239" spans="1:19">
      <c r="A1239" s="466"/>
      <c r="B1239" s="438"/>
      <c r="C1239" s="438"/>
      <c r="D1239" s="438"/>
      <c r="E1239" s="438"/>
      <c r="F1239" s="438"/>
      <c r="G1239" s="438"/>
      <c r="H1239" s="438"/>
      <c r="I1239" s="445"/>
      <c r="J1239" s="445"/>
      <c r="K1239" s="445"/>
      <c r="L1239" s="438"/>
      <c r="M1239" s="445"/>
      <c r="N1239" s="445"/>
      <c r="O1239" s="438"/>
      <c r="P1239" s="445"/>
      <c r="Q1239" s="445"/>
      <c r="R1239" s="438"/>
      <c r="S1239" s="438"/>
    </row>
    <row r="1240" spans="1:19">
      <c r="A1240" s="466"/>
      <c r="B1240" s="438"/>
      <c r="C1240" s="438"/>
      <c r="D1240" s="438"/>
      <c r="E1240" s="438"/>
      <c r="F1240" s="438"/>
      <c r="G1240" s="438"/>
      <c r="H1240" s="438"/>
      <c r="I1240" s="445"/>
      <c r="J1240" s="445"/>
      <c r="K1240" s="445"/>
      <c r="L1240" s="438"/>
      <c r="M1240" s="445"/>
      <c r="N1240" s="445"/>
      <c r="O1240" s="438"/>
      <c r="P1240" s="445"/>
      <c r="Q1240" s="445"/>
      <c r="R1240" s="438"/>
      <c r="S1240" s="438"/>
    </row>
    <row r="1241" spans="1:19">
      <c r="A1241" s="466"/>
      <c r="B1241" s="438"/>
      <c r="C1241" s="438"/>
      <c r="D1241" s="438"/>
      <c r="E1241" s="438"/>
      <c r="F1241" s="438"/>
      <c r="G1241" s="438"/>
      <c r="H1241" s="438"/>
      <c r="I1241" s="445"/>
      <c r="J1241" s="445"/>
      <c r="K1241" s="445"/>
      <c r="L1241" s="438"/>
      <c r="M1241" s="445"/>
      <c r="N1241" s="445"/>
      <c r="O1241" s="438"/>
      <c r="P1241" s="445"/>
      <c r="Q1241" s="445"/>
      <c r="R1241" s="438"/>
      <c r="S1241" s="438"/>
    </row>
    <row r="1242" spans="1:19">
      <c r="A1242" s="466"/>
      <c r="B1242" s="438"/>
      <c r="C1242" s="438"/>
      <c r="D1242" s="438"/>
      <c r="E1242" s="438"/>
      <c r="F1242" s="438"/>
      <c r="G1242" s="438"/>
      <c r="H1242" s="438"/>
      <c r="I1242" s="445"/>
      <c r="J1242" s="445"/>
      <c r="K1242" s="445"/>
      <c r="L1242" s="438"/>
      <c r="M1242" s="445"/>
      <c r="N1242" s="445"/>
      <c r="O1242" s="438"/>
      <c r="P1242" s="445"/>
      <c r="Q1242" s="445"/>
      <c r="R1242" s="438"/>
      <c r="S1242" s="438"/>
    </row>
    <row r="1243" spans="1:19">
      <c r="A1243" s="466"/>
      <c r="B1243" s="438"/>
      <c r="C1243" s="438"/>
      <c r="D1243" s="438"/>
      <c r="E1243" s="438"/>
      <c r="F1243" s="438"/>
      <c r="G1243" s="438"/>
      <c r="H1243" s="438"/>
      <c r="I1243" s="445"/>
      <c r="J1243" s="445"/>
      <c r="K1243" s="445"/>
      <c r="L1243" s="438"/>
      <c r="M1243" s="445"/>
      <c r="N1243" s="445"/>
      <c r="O1243" s="438"/>
      <c r="P1243" s="445"/>
      <c r="Q1243" s="445"/>
      <c r="R1243" s="438"/>
      <c r="S1243" s="438"/>
    </row>
    <row r="1244" spans="1:19">
      <c r="A1244" s="466"/>
      <c r="B1244" s="438"/>
      <c r="C1244" s="438"/>
      <c r="D1244" s="438"/>
      <c r="E1244" s="438"/>
      <c r="F1244" s="438"/>
      <c r="G1244" s="438"/>
      <c r="H1244" s="438"/>
      <c r="I1244" s="445"/>
      <c r="J1244" s="445"/>
      <c r="K1244" s="445"/>
      <c r="L1244" s="438"/>
      <c r="M1244" s="445"/>
      <c r="N1244" s="445"/>
      <c r="O1244" s="438"/>
      <c r="P1244" s="445"/>
      <c r="Q1244" s="445"/>
      <c r="R1244" s="438"/>
      <c r="S1244" s="438"/>
    </row>
    <row r="1245" spans="1:19">
      <c r="A1245" s="466"/>
      <c r="B1245" s="438"/>
      <c r="C1245" s="438"/>
      <c r="D1245" s="438"/>
      <c r="E1245" s="438"/>
      <c r="F1245" s="438"/>
      <c r="G1245" s="438"/>
      <c r="H1245" s="474"/>
      <c r="I1245" s="445"/>
      <c r="J1245" s="445"/>
      <c r="K1245" s="445"/>
      <c r="L1245" s="438"/>
      <c r="M1245" s="445"/>
      <c r="N1245" s="445"/>
      <c r="O1245" s="438"/>
      <c r="P1245" s="445"/>
      <c r="Q1245" s="445"/>
      <c r="R1245" s="438"/>
      <c r="S1245" s="438"/>
    </row>
    <row r="1246" spans="1:19">
      <c r="A1246" s="466"/>
      <c r="B1246" s="438"/>
      <c r="C1246" s="438"/>
      <c r="D1246" s="438"/>
      <c r="E1246" s="438"/>
      <c r="F1246" s="438"/>
      <c r="G1246" s="438"/>
      <c r="H1246" s="474"/>
      <c r="I1246" s="445"/>
      <c r="J1246" s="445"/>
      <c r="K1246" s="445"/>
      <c r="L1246" s="438"/>
      <c r="M1246" s="445"/>
      <c r="N1246" s="445"/>
      <c r="O1246" s="438"/>
      <c r="P1246" s="445"/>
      <c r="Q1246" s="445"/>
      <c r="R1246" s="438"/>
      <c r="S1246" s="438"/>
    </row>
    <row r="1247" spans="1:19">
      <c r="A1247" s="466"/>
      <c r="B1247" s="438"/>
      <c r="C1247" s="438"/>
      <c r="D1247" s="438"/>
      <c r="E1247" s="438"/>
      <c r="F1247" s="438"/>
      <c r="G1247" s="438"/>
      <c r="H1247" s="474"/>
      <c r="I1247" s="445"/>
      <c r="J1247" s="445"/>
      <c r="K1247" s="445"/>
      <c r="L1247" s="438"/>
      <c r="M1247" s="445"/>
      <c r="N1247" s="445"/>
      <c r="O1247" s="438"/>
      <c r="P1247" s="445"/>
      <c r="Q1247" s="445"/>
      <c r="R1247" s="438"/>
      <c r="S1247" s="438"/>
    </row>
    <row r="1248" spans="1:19">
      <c r="A1248" s="466"/>
      <c r="B1248" s="438"/>
      <c r="C1248" s="438"/>
      <c r="D1248" s="438"/>
      <c r="E1248" s="438"/>
      <c r="F1248" s="438"/>
      <c r="G1248" s="438"/>
      <c r="H1248" s="474"/>
      <c r="I1248" s="445"/>
      <c r="J1248" s="445"/>
      <c r="K1248" s="445"/>
      <c r="L1248" s="438"/>
      <c r="M1248" s="445"/>
      <c r="N1248" s="445"/>
      <c r="O1248" s="438"/>
      <c r="P1248" s="445"/>
      <c r="Q1248" s="445"/>
      <c r="R1248" s="438"/>
      <c r="S1248" s="438"/>
    </row>
    <row r="1249" spans="1:19">
      <c r="A1249" s="466"/>
      <c r="B1249" s="438"/>
      <c r="C1249" s="438"/>
      <c r="D1249" s="438"/>
      <c r="E1249" s="438"/>
      <c r="F1249" s="438"/>
      <c r="G1249" s="438"/>
      <c r="H1249" s="474"/>
      <c r="I1249" s="445"/>
      <c r="J1249" s="445"/>
      <c r="K1249" s="445"/>
      <c r="L1249" s="438"/>
      <c r="M1249" s="445"/>
      <c r="N1249" s="445"/>
      <c r="O1249" s="438"/>
      <c r="P1249" s="445"/>
      <c r="Q1249" s="445"/>
      <c r="R1249" s="438"/>
      <c r="S1249" s="438"/>
    </row>
    <row r="1250" spans="1:19">
      <c r="A1250" s="466"/>
      <c r="B1250" s="438"/>
      <c r="C1250" s="438"/>
      <c r="D1250" s="438"/>
      <c r="E1250" s="438"/>
      <c r="F1250" s="438"/>
      <c r="G1250" s="438"/>
      <c r="H1250" s="474"/>
      <c r="I1250" s="445"/>
      <c r="J1250" s="445"/>
      <c r="K1250" s="445"/>
      <c r="L1250" s="438"/>
      <c r="M1250" s="445"/>
      <c r="N1250" s="445"/>
      <c r="O1250" s="438"/>
      <c r="P1250" s="445"/>
      <c r="Q1250" s="445"/>
      <c r="R1250" s="438"/>
      <c r="S1250" s="438"/>
    </row>
    <row r="1251" spans="1:19">
      <c r="A1251" s="466"/>
      <c r="B1251" s="438"/>
      <c r="C1251" s="438"/>
      <c r="D1251" s="438"/>
      <c r="E1251" s="438"/>
      <c r="F1251" s="438"/>
      <c r="G1251" s="438"/>
      <c r="H1251" s="474"/>
      <c r="I1251" s="445"/>
      <c r="J1251" s="445"/>
      <c r="K1251" s="445"/>
      <c r="L1251" s="438"/>
      <c r="M1251" s="445"/>
      <c r="N1251" s="445"/>
      <c r="O1251" s="438"/>
      <c r="P1251" s="445"/>
      <c r="Q1251" s="445"/>
      <c r="R1251" s="438"/>
      <c r="S1251" s="438"/>
    </row>
    <row r="1252" spans="1:19">
      <c r="A1252" s="466"/>
      <c r="B1252" s="438"/>
      <c r="C1252" s="438"/>
      <c r="D1252" s="438"/>
      <c r="E1252" s="438"/>
      <c r="F1252" s="438"/>
      <c r="G1252" s="438"/>
      <c r="H1252" s="474"/>
      <c r="I1252" s="445"/>
      <c r="J1252" s="445"/>
      <c r="K1252" s="445"/>
      <c r="L1252" s="438"/>
      <c r="M1252" s="445"/>
      <c r="N1252" s="445"/>
      <c r="O1252" s="438"/>
      <c r="P1252" s="445"/>
      <c r="Q1252" s="445"/>
      <c r="R1252" s="438"/>
      <c r="S1252" s="438"/>
    </row>
    <row r="1253" spans="1:19">
      <c r="A1253" s="466"/>
      <c r="B1253" s="438"/>
      <c r="C1253" s="438"/>
      <c r="D1253" s="438"/>
      <c r="E1253" s="438"/>
      <c r="F1253" s="438"/>
      <c r="G1253" s="438"/>
      <c r="H1253" s="474"/>
      <c r="I1253" s="445"/>
      <c r="J1253" s="445"/>
      <c r="K1253" s="445"/>
      <c r="L1253" s="438"/>
      <c r="M1253" s="445"/>
      <c r="N1253" s="445"/>
      <c r="O1253" s="438"/>
      <c r="P1253" s="445"/>
      <c r="Q1253" s="445"/>
      <c r="R1253" s="438"/>
      <c r="S1253" s="438"/>
    </row>
    <row r="1254" spans="1:19">
      <c r="A1254" s="466"/>
      <c r="B1254" s="438"/>
      <c r="C1254" s="438"/>
      <c r="D1254" s="438"/>
      <c r="E1254" s="438"/>
      <c r="F1254" s="438"/>
      <c r="G1254" s="438"/>
      <c r="H1254" s="474"/>
      <c r="I1254" s="445"/>
      <c r="J1254" s="445"/>
      <c r="K1254" s="445"/>
      <c r="L1254" s="438"/>
      <c r="M1254" s="445"/>
      <c r="N1254" s="445"/>
      <c r="O1254" s="438"/>
      <c r="P1254" s="445"/>
      <c r="Q1254" s="445"/>
      <c r="R1254" s="438"/>
      <c r="S1254" s="438"/>
    </row>
    <row r="1255" spans="1:19">
      <c r="A1255" s="466"/>
      <c r="B1255" s="438"/>
      <c r="C1255" s="438"/>
      <c r="D1255" s="438"/>
      <c r="E1255" s="438"/>
      <c r="F1255" s="438"/>
      <c r="G1255" s="438"/>
      <c r="H1255" s="474"/>
      <c r="I1255" s="445"/>
      <c r="J1255" s="445"/>
      <c r="K1255" s="445"/>
      <c r="L1255" s="438"/>
      <c r="M1255" s="445"/>
      <c r="N1255" s="445"/>
      <c r="O1255" s="438"/>
      <c r="P1255" s="445"/>
      <c r="Q1255" s="445"/>
      <c r="R1255" s="438"/>
      <c r="S1255" s="438"/>
    </row>
    <row r="1256" spans="1:19">
      <c r="A1256" s="438"/>
      <c r="B1256" s="464"/>
      <c r="C1256" s="474"/>
      <c r="D1256" s="474"/>
      <c r="E1256" s="474"/>
      <c r="F1256" s="474"/>
      <c r="G1256" s="474"/>
      <c r="H1256" s="474"/>
      <c r="I1256" s="480"/>
      <c r="J1256" s="445"/>
      <c r="K1256" s="480"/>
      <c r="L1256" s="474"/>
      <c r="M1256" s="479"/>
      <c r="N1256" s="482"/>
      <c r="O1256" s="482"/>
      <c r="P1256" s="480"/>
      <c r="Q1256" s="480"/>
      <c r="R1256" s="438"/>
      <c r="S1256" s="438"/>
    </row>
    <row r="1257" spans="1:19">
      <c r="A1257" s="475"/>
      <c r="B1257" s="475"/>
      <c r="C1257" s="474"/>
      <c r="D1257" s="474"/>
      <c r="E1257" s="474"/>
      <c r="F1257" s="474"/>
      <c r="G1257" s="474"/>
      <c r="H1257" s="474"/>
      <c r="I1257" s="481"/>
      <c r="J1257" s="481"/>
      <c r="K1257" s="481"/>
      <c r="L1257" s="474"/>
      <c r="M1257" s="480"/>
      <c r="N1257" s="480"/>
      <c r="O1257" s="474"/>
      <c r="P1257" s="480"/>
      <c r="Q1257" s="480"/>
      <c r="R1257" s="474"/>
      <c r="S1257" s="474"/>
    </row>
    <row r="1258" spans="1:19">
      <c r="A1258" s="477"/>
      <c r="B1258" s="474"/>
      <c r="C1258" s="474"/>
      <c r="D1258" s="474"/>
      <c r="E1258" s="474"/>
      <c r="F1258" s="474"/>
      <c r="G1258" s="474"/>
      <c r="H1258" s="474"/>
      <c r="I1258" s="480"/>
      <c r="J1258" s="480"/>
      <c r="K1258" s="480"/>
      <c r="L1258" s="474"/>
      <c r="M1258" s="445"/>
      <c r="N1258" s="445"/>
      <c r="O1258" s="474"/>
      <c r="P1258" s="480"/>
      <c r="Q1258" s="480"/>
      <c r="R1258" s="438"/>
      <c r="S1258" s="474"/>
    </row>
    <row r="1259" spans="1:19">
      <c r="A1259" s="477"/>
      <c r="B1259" s="474"/>
      <c r="C1259" s="474"/>
      <c r="D1259" s="474"/>
      <c r="E1259" s="474"/>
      <c r="F1259" s="474"/>
      <c r="G1259" s="474"/>
      <c r="H1259" s="474"/>
      <c r="I1259" s="480"/>
      <c r="J1259" s="480"/>
      <c r="K1259" s="480"/>
      <c r="L1259" s="474"/>
      <c r="M1259" s="445"/>
      <c r="N1259" s="445"/>
      <c r="O1259" s="474"/>
      <c r="P1259" s="480"/>
      <c r="Q1259" s="480"/>
      <c r="R1259" s="438"/>
      <c r="S1259" s="474"/>
    </row>
    <row r="1260" spans="1:19">
      <c r="A1260" s="477"/>
      <c r="B1260" s="474"/>
      <c r="C1260" s="474"/>
      <c r="D1260" s="474"/>
      <c r="E1260" s="474"/>
      <c r="F1260" s="474"/>
      <c r="G1260" s="474"/>
      <c r="H1260" s="474"/>
      <c r="I1260" s="480"/>
      <c r="J1260" s="480"/>
      <c r="K1260" s="480"/>
      <c r="L1260" s="474"/>
      <c r="M1260" s="445"/>
      <c r="N1260" s="445"/>
      <c r="O1260" s="474"/>
      <c r="P1260" s="480"/>
      <c r="Q1260" s="480"/>
      <c r="R1260" s="438"/>
      <c r="S1260" s="474"/>
    </row>
    <row r="1261" spans="1:19">
      <c r="A1261" s="477"/>
      <c r="B1261" s="474"/>
      <c r="C1261" s="474"/>
      <c r="D1261" s="474"/>
      <c r="E1261" s="474"/>
      <c r="F1261" s="474"/>
      <c r="G1261" s="474"/>
      <c r="H1261" s="474"/>
      <c r="I1261" s="480"/>
      <c r="J1261" s="480"/>
      <c r="K1261" s="480"/>
      <c r="L1261" s="474"/>
      <c r="M1261" s="445"/>
      <c r="N1261" s="445"/>
      <c r="O1261" s="474"/>
      <c r="P1261" s="480"/>
      <c r="Q1261" s="480"/>
      <c r="R1261" s="438"/>
      <c r="S1261" s="474"/>
    </row>
    <row r="1262" spans="1:19">
      <c r="A1262" s="477"/>
      <c r="B1262" s="474"/>
      <c r="C1262" s="474"/>
      <c r="D1262" s="474"/>
      <c r="E1262" s="474"/>
      <c r="F1262" s="474"/>
      <c r="G1262" s="474"/>
      <c r="H1262" s="474"/>
      <c r="I1262" s="480"/>
      <c r="J1262" s="480"/>
      <c r="K1262" s="480"/>
      <c r="L1262" s="474"/>
      <c r="M1262" s="445"/>
      <c r="N1262" s="445"/>
      <c r="O1262" s="474"/>
      <c r="P1262" s="480"/>
      <c r="Q1262" s="480"/>
      <c r="R1262" s="438"/>
      <c r="S1262" s="474"/>
    </row>
    <row r="1263" spans="1:19">
      <c r="A1263" s="478"/>
      <c r="B1263" s="474"/>
      <c r="C1263" s="474"/>
      <c r="D1263" s="474"/>
      <c r="E1263" s="474"/>
      <c r="F1263" s="474"/>
      <c r="G1263" s="474"/>
      <c r="H1263" s="474"/>
      <c r="I1263" s="480"/>
      <c r="J1263" s="480"/>
      <c r="K1263" s="480"/>
      <c r="L1263" s="474"/>
      <c r="M1263" s="445"/>
      <c r="N1263" s="445"/>
      <c r="O1263" s="474"/>
      <c r="P1263" s="480"/>
      <c r="Q1263" s="480"/>
      <c r="R1263" s="474"/>
      <c r="S1263" s="474"/>
    </row>
    <row r="1264" spans="1:19">
      <c r="A1264" s="478"/>
      <c r="B1264" s="474"/>
      <c r="C1264" s="474"/>
      <c r="D1264" s="474"/>
      <c r="E1264" s="474"/>
      <c r="F1264" s="474"/>
      <c r="G1264" s="474"/>
      <c r="H1264" s="474"/>
      <c r="I1264" s="480"/>
      <c r="J1264" s="480"/>
      <c r="K1264" s="480"/>
      <c r="L1264" s="474"/>
      <c r="M1264" s="445"/>
      <c r="N1264" s="445"/>
      <c r="O1264" s="474"/>
      <c r="P1264" s="480"/>
      <c r="Q1264" s="480"/>
      <c r="R1264" s="474"/>
      <c r="S1264" s="474"/>
    </row>
    <row r="1265" spans="1:19">
      <c r="A1265" s="478"/>
      <c r="B1265" s="474"/>
      <c r="C1265" s="474"/>
      <c r="D1265" s="474"/>
      <c r="E1265" s="474"/>
      <c r="F1265" s="474"/>
      <c r="G1265" s="474"/>
      <c r="H1265" s="474"/>
      <c r="I1265" s="480"/>
      <c r="J1265" s="480"/>
      <c r="K1265" s="480"/>
      <c r="L1265" s="474"/>
      <c r="M1265" s="445"/>
      <c r="N1265" s="445"/>
      <c r="O1265" s="474"/>
      <c r="P1265" s="480"/>
      <c r="Q1265" s="480"/>
      <c r="R1265" s="474"/>
      <c r="S1265" s="474"/>
    </row>
    <row r="1266" spans="1:19">
      <c r="A1266" s="478"/>
      <c r="B1266" s="474"/>
      <c r="C1266" s="474"/>
      <c r="D1266" s="474"/>
      <c r="E1266" s="474"/>
      <c r="F1266" s="474"/>
      <c r="G1266" s="474"/>
      <c r="H1266" s="474"/>
      <c r="I1266" s="480"/>
      <c r="J1266" s="480"/>
      <c r="K1266" s="480"/>
      <c r="L1266" s="474"/>
      <c r="M1266" s="445"/>
      <c r="N1266" s="445"/>
      <c r="O1266" s="474"/>
      <c r="P1266" s="480"/>
      <c r="Q1266" s="480"/>
      <c r="R1266" s="474"/>
      <c r="S1266" s="474"/>
    </row>
    <row r="1267" spans="1:19">
      <c r="A1267" s="478"/>
      <c r="B1267" s="474"/>
      <c r="C1267" s="474"/>
      <c r="D1267" s="474"/>
      <c r="E1267" s="474"/>
      <c r="F1267" s="474"/>
      <c r="G1267" s="474"/>
      <c r="H1267" s="474"/>
      <c r="I1267" s="480"/>
      <c r="J1267" s="480"/>
      <c r="K1267" s="480"/>
      <c r="L1267" s="474"/>
      <c r="M1267" s="445"/>
      <c r="N1267" s="445"/>
      <c r="O1267" s="474"/>
      <c r="P1267" s="480"/>
      <c r="Q1267" s="480"/>
      <c r="R1267" s="474"/>
      <c r="S1267" s="474"/>
    </row>
    <row r="1268" spans="1:19">
      <c r="A1268" s="478"/>
      <c r="B1268" s="474"/>
      <c r="C1268" s="474"/>
      <c r="D1268" s="474"/>
      <c r="E1268" s="474"/>
      <c r="F1268" s="474"/>
      <c r="G1268" s="474"/>
      <c r="H1268" s="474"/>
      <c r="I1268" s="480"/>
      <c r="J1268" s="480"/>
      <c r="K1268" s="480"/>
      <c r="L1268" s="474"/>
      <c r="M1268" s="445"/>
      <c r="N1268" s="445"/>
      <c r="O1268" s="474"/>
      <c r="P1268" s="480"/>
      <c r="Q1268" s="480"/>
      <c r="R1268" s="474"/>
      <c r="S1268" s="474"/>
    </row>
    <row r="1269" spans="1:19">
      <c r="A1269" s="478"/>
      <c r="B1269" s="474"/>
      <c r="C1269" s="474"/>
      <c r="D1269" s="474"/>
      <c r="E1269" s="474"/>
      <c r="F1269" s="474"/>
      <c r="G1269" s="474"/>
      <c r="H1269" s="474"/>
      <c r="I1269" s="480"/>
      <c r="J1269" s="480"/>
      <c r="K1269" s="480"/>
      <c r="L1269" s="474"/>
      <c r="M1269" s="445"/>
      <c r="N1269" s="445"/>
      <c r="O1269" s="474"/>
      <c r="P1269" s="480"/>
      <c r="Q1269" s="480"/>
      <c r="R1269" s="474"/>
      <c r="S1269" s="474"/>
    </row>
    <row r="1270" spans="1:19">
      <c r="A1270" s="478"/>
      <c r="B1270" s="474"/>
      <c r="C1270" s="474"/>
      <c r="D1270" s="474"/>
      <c r="E1270" s="474"/>
      <c r="F1270" s="474"/>
      <c r="G1270" s="474"/>
      <c r="H1270" s="474"/>
      <c r="I1270" s="480"/>
      <c r="J1270" s="480"/>
      <c r="K1270" s="480"/>
      <c r="L1270" s="474"/>
      <c r="M1270" s="445"/>
      <c r="N1270" s="445"/>
      <c r="O1270" s="474"/>
      <c r="P1270" s="480"/>
      <c r="Q1270" s="480"/>
      <c r="R1270" s="474"/>
      <c r="S1270" s="474"/>
    </row>
    <row r="1271" spans="1:19">
      <c r="A1271" s="478"/>
      <c r="B1271" s="474"/>
      <c r="C1271" s="474"/>
      <c r="D1271" s="474"/>
      <c r="E1271" s="474"/>
      <c r="F1271" s="474"/>
      <c r="G1271" s="474"/>
      <c r="H1271" s="474"/>
      <c r="I1271" s="480"/>
      <c r="J1271" s="480"/>
      <c r="K1271" s="480"/>
      <c r="L1271" s="474"/>
      <c r="M1271" s="445"/>
      <c r="N1271" s="445"/>
      <c r="O1271" s="474"/>
      <c r="P1271" s="480"/>
      <c r="Q1271" s="480"/>
      <c r="R1271" s="474"/>
      <c r="S1271" s="474"/>
    </row>
    <row r="1272" spans="1:19">
      <c r="A1272" s="478"/>
      <c r="B1272" s="474"/>
      <c r="C1272" s="474"/>
      <c r="D1272" s="474"/>
      <c r="E1272" s="474"/>
      <c r="F1272" s="474"/>
      <c r="G1272" s="474"/>
      <c r="H1272" s="474"/>
      <c r="I1272" s="480"/>
      <c r="J1272" s="480"/>
      <c r="K1272" s="480"/>
      <c r="L1272" s="474"/>
      <c r="M1272" s="445"/>
      <c r="N1272" s="445"/>
      <c r="O1272" s="474"/>
      <c r="P1272" s="480"/>
      <c r="Q1272" s="480"/>
      <c r="R1272" s="474"/>
      <c r="S1272" s="474"/>
    </row>
    <row r="1273" spans="1:19">
      <c r="A1273" s="478"/>
      <c r="B1273" s="474"/>
      <c r="C1273" s="474"/>
      <c r="D1273" s="474"/>
      <c r="E1273" s="474"/>
      <c r="F1273" s="474"/>
      <c r="G1273" s="474"/>
      <c r="H1273" s="474"/>
      <c r="I1273" s="480"/>
      <c r="J1273" s="480"/>
      <c r="K1273" s="480"/>
      <c r="L1273" s="474"/>
      <c r="M1273" s="445"/>
      <c r="N1273" s="445"/>
      <c r="O1273" s="474"/>
      <c r="P1273" s="480"/>
      <c r="Q1273" s="480"/>
      <c r="R1273" s="474"/>
      <c r="S1273" s="474"/>
    </row>
    <row r="1274" spans="1:19">
      <c r="A1274" s="478"/>
      <c r="B1274" s="474"/>
      <c r="C1274" s="474"/>
      <c r="D1274" s="474"/>
      <c r="E1274" s="474"/>
      <c r="F1274" s="474"/>
      <c r="G1274" s="474"/>
      <c r="H1274" s="474"/>
      <c r="I1274" s="480"/>
      <c r="J1274" s="480"/>
      <c r="K1274" s="480"/>
      <c r="L1274" s="474"/>
      <c r="M1274" s="445"/>
      <c r="N1274" s="445"/>
      <c r="O1274" s="474"/>
      <c r="P1274" s="480"/>
      <c r="Q1274" s="480"/>
      <c r="R1274" s="474"/>
      <c r="S1274" s="474"/>
    </row>
    <row r="1275" spans="1:19">
      <c r="A1275" s="478"/>
      <c r="B1275" s="474"/>
      <c r="C1275" s="474"/>
      <c r="D1275" s="474"/>
      <c r="E1275" s="474"/>
      <c r="F1275" s="474"/>
      <c r="G1275" s="474"/>
      <c r="H1275" s="474"/>
      <c r="I1275" s="480"/>
      <c r="J1275" s="480"/>
      <c r="K1275" s="480"/>
      <c r="L1275" s="474"/>
      <c r="M1275" s="445"/>
      <c r="N1275" s="445"/>
      <c r="O1275" s="474"/>
      <c r="P1275" s="480"/>
      <c r="Q1275" s="480"/>
      <c r="R1275" s="474"/>
      <c r="S1275" s="474"/>
    </row>
    <row r="1276" spans="1:19">
      <c r="A1276" s="474"/>
      <c r="B1276" s="475"/>
      <c r="C1276" s="474"/>
      <c r="D1276" s="474"/>
      <c r="E1276" s="474"/>
      <c r="F1276" s="474"/>
      <c r="G1276" s="474"/>
      <c r="H1276" s="474"/>
      <c r="I1276" s="481"/>
      <c r="J1276" s="481"/>
      <c r="K1276" s="481"/>
      <c r="L1276" s="474"/>
      <c r="M1276" s="445"/>
      <c r="N1276" s="445"/>
      <c r="O1276" s="474"/>
      <c r="P1276" s="480"/>
      <c r="Q1276" s="480"/>
      <c r="R1276" s="474"/>
      <c r="S1276" s="438"/>
    </row>
    <row r="1277" spans="1:19">
      <c r="A1277" s="478"/>
      <c r="B1277" s="474"/>
      <c r="C1277" s="474"/>
      <c r="D1277" s="438"/>
      <c r="E1277" s="474"/>
      <c r="F1277" s="438"/>
      <c r="G1277" s="438"/>
      <c r="H1277" s="474"/>
      <c r="I1277" s="480"/>
      <c r="J1277" s="480"/>
      <c r="K1277" s="480"/>
      <c r="L1277" s="474"/>
      <c r="M1277" s="479"/>
      <c r="N1277" s="479"/>
      <c r="O1277" s="474"/>
      <c r="P1277" s="480"/>
      <c r="Q1277" s="480"/>
      <c r="R1277" s="474"/>
      <c r="S1277" s="474"/>
    </row>
    <row r="1278" spans="1:19">
      <c r="A1278" s="478"/>
      <c r="B1278" s="474"/>
      <c r="C1278" s="474"/>
      <c r="D1278" s="438"/>
      <c r="E1278" s="474"/>
      <c r="F1278" s="438"/>
      <c r="G1278" s="438"/>
      <c r="H1278" s="474"/>
      <c r="I1278" s="480"/>
      <c r="J1278" s="480"/>
      <c r="K1278" s="480"/>
      <c r="L1278" s="474"/>
      <c r="M1278" s="479"/>
      <c r="N1278" s="479"/>
      <c r="O1278" s="474"/>
      <c r="P1278" s="480"/>
      <c r="Q1278" s="480"/>
      <c r="R1278" s="474"/>
      <c r="S1278" s="474"/>
    </row>
    <row r="1279" spans="1:19">
      <c r="A1279" s="478"/>
      <c r="B1279" s="474"/>
      <c r="C1279" s="474"/>
      <c r="D1279" s="438"/>
      <c r="E1279" s="474"/>
      <c r="F1279" s="438"/>
      <c r="G1279" s="438"/>
      <c r="H1279" s="474"/>
      <c r="I1279" s="480"/>
      <c r="J1279" s="480"/>
      <c r="K1279" s="480"/>
      <c r="L1279" s="474"/>
      <c r="M1279" s="479"/>
      <c r="N1279" s="479"/>
      <c r="O1279" s="474"/>
      <c r="P1279" s="480"/>
      <c r="Q1279" s="480"/>
      <c r="R1279" s="474"/>
      <c r="S1279" s="474"/>
    </row>
    <row r="1280" spans="1:19">
      <c r="A1280" s="478"/>
      <c r="B1280" s="474"/>
      <c r="C1280" s="474"/>
      <c r="D1280" s="438"/>
      <c r="E1280" s="474"/>
      <c r="F1280" s="438"/>
      <c r="G1280" s="438"/>
      <c r="H1280" s="474"/>
      <c r="I1280" s="480"/>
      <c r="J1280" s="480"/>
      <c r="K1280" s="480"/>
      <c r="L1280" s="474"/>
      <c r="M1280" s="479"/>
      <c r="N1280" s="479"/>
      <c r="O1280" s="474"/>
      <c r="P1280" s="480"/>
      <c r="Q1280" s="480"/>
      <c r="R1280" s="474"/>
      <c r="S1280" s="474"/>
    </row>
    <row r="1281" spans="1:19">
      <c r="A1281" s="478"/>
      <c r="B1281" s="474"/>
      <c r="C1281" s="474"/>
      <c r="D1281" s="438"/>
      <c r="E1281" s="474"/>
      <c r="F1281" s="438"/>
      <c r="G1281" s="438"/>
      <c r="H1281" s="474"/>
      <c r="I1281" s="480"/>
      <c r="J1281" s="480"/>
      <c r="K1281" s="480"/>
      <c r="L1281" s="474"/>
      <c r="M1281" s="479"/>
      <c r="N1281" s="479"/>
      <c r="O1281" s="474"/>
      <c r="P1281" s="480"/>
      <c r="Q1281" s="480"/>
      <c r="R1281" s="474"/>
      <c r="S1281" s="474"/>
    </row>
    <row r="1282" spans="1:19">
      <c r="A1282" s="478"/>
      <c r="B1282" s="474"/>
      <c r="C1282" s="474"/>
      <c r="D1282" s="438"/>
      <c r="E1282" s="474"/>
      <c r="F1282" s="438"/>
      <c r="G1282" s="438"/>
      <c r="H1282" s="474"/>
      <c r="I1282" s="480"/>
      <c r="J1282" s="480"/>
      <c r="K1282" s="480"/>
      <c r="L1282" s="474"/>
      <c r="M1282" s="479"/>
      <c r="N1282" s="479"/>
      <c r="O1282" s="474"/>
      <c r="P1282" s="480"/>
      <c r="Q1282" s="480"/>
      <c r="R1282" s="474"/>
      <c r="S1282" s="474"/>
    </row>
    <row r="1283" spans="1:19">
      <c r="A1283" s="478"/>
      <c r="B1283" s="474"/>
      <c r="C1283" s="474"/>
      <c r="D1283" s="438"/>
      <c r="E1283" s="474"/>
      <c r="F1283" s="438"/>
      <c r="G1283" s="438"/>
      <c r="H1283" s="474"/>
      <c r="I1283" s="480"/>
      <c r="J1283" s="480"/>
      <c r="K1283" s="480"/>
      <c r="L1283" s="474"/>
      <c r="M1283" s="479"/>
      <c r="N1283" s="479"/>
      <c r="O1283" s="474"/>
      <c r="P1283" s="480"/>
      <c r="Q1283" s="480"/>
      <c r="R1283" s="474"/>
      <c r="S1283" s="474"/>
    </row>
    <row r="1284" spans="1:19">
      <c r="A1284" s="478"/>
      <c r="B1284" s="474"/>
      <c r="C1284" s="474"/>
      <c r="D1284" s="438"/>
      <c r="E1284" s="474"/>
      <c r="F1284" s="438"/>
      <c r="G1284" s="438"/>
      <c r="H1284" s="474"/>
      <c r="I1284" s="480"/>
      <c r="J1284" s="480"/>
      <c r="K1284" s="480"/>
      <c r="L1284" s="474"/>
      <c r="M1284" s="479"/>
      <c r="N1284" s="479"/>
      <c r="O1284" s="474"/>
      <c r="P1284" s="480"/>
      <c r="Q1284" s="480"/>
      <c r="R1284" s="474"/>
      <c r="S1284" s="474"/>
    </row>
    <row r="1285" spans="1:19">
      <c r="A1285" s="478"/>
      <c r="B1285" s="474"/>
      <c r="C1285" s="474"/>
      <c r="D1285" s="438"/>
      <c r="E1285" s="474"/>
      <c r="F1285" s="438"/>
      <c r="G1285" s="438"/>
      <c r="H1285" s="474"/>
      <c r="I1285" s="480"/>
      <c r="J1285" s="480"/>
      <c r="K1285" s="480"/>
      <c r="L1285" s="474"/>
      <c r="M1285" s="479"/>
      <c r="N1285" s="479"/>
      <c r="O1285" s="474"/>
      <c r="P1285" s="480"/>
      <c r="Q1285" s="480"/>
      <c r="R1285" s="474"/>
      <c r="S1285" s="474"/>
    </row>
    <row r="1286" spans="1:19">
      <c r="A1286" s="478"/>
      <c r="B1286" s="474"/>
      <c r="C1286" s="474"/>
      <c r="D1286" s="438"/>
      <c r="E1286" s="474"/>
      <c r="F1286" s="438"/>
      <c r="G1286" s="438"/>
      <c r="H1286" s="474"/>
      <c r="I1286" s="480"/>
      <c r="J1286" s="480"/>
      <c r="K1286" s="480"/>
      <c r="L1286" s="474"/>
      <c r="M1286" s="479"/>
      <c r="N1286" s="479"/>
      <c r="O1286" s="474"/>
      <c r="P1286" s="480"/>
      <c r="Q1286" s="480"/>
      <c r="R1286" s="474"/>
      <c r="S1286" s="474"/>
    </row>
    <row r="1287" spans="1:19">
      <c r="A1287" s="464"/>
      <c r="B1287" s="483"/>
      <c r="C1287" s="438"/>
      <c r="D1287" s="438"/>
      <c r="E1287" s="474"/>
      <c r="F1287" s="438"/>
      <c r="G1287" s="474"/>
      <c r="H1287" s="474"/>
      <c r="I1287" s="480"/>
      <c r="J1287" s="489"/>
      <c r="K1287" s="480"/>
      <c r="L1287" s="474"/>
      <c r="M1287" s="480"/>
      <c r="N1287" s="480"/>
      <c r="O1287" s="474"/>
      <c r="P1287" s="490"/>
      <c r="Q1287" s="490"/>
      <c r="R1287" s="474"/>
      <c r="S1287" s="474"/>
    </row>
    <row r="1288" spans="1:19">
      <c r="A1288" s="438"/>
      <c r="B1288" s="484"/>
      <c r="C1288" s="438"/>
      <c r="D1288" s="438"/>
      <c r="E1288" s="438"/>
      <c r="F1288" s="438"/>
      <c r="G1288" s="485"/>
      <c r="H1288" s="438"/>
      <c r="I1288" s="445"/>
      <c r="J1288" s="489"/>
      <c r="K1288" s="445"/>
      <c r="L1288" s="438"/>
      <c r="M1288" s="472"/>
      <c r="N1288" s="472"/>
      <c r="O1288" s="438"/>
      <c r="P1288" s="491"/>
      <c r="Q1288" s="491"/>
      <c r="R1288" s="438"/>
      <c r="S1288" s="438"/>
    </row>
    <row r="1289" spans="1:19">
      <c r="A1289" s="438"/>
      <c r="B1289" s="484"/>
      <c r="C1289" s="438"/>
      <c r="D1289" s="438"/>
      <c r="E1289" s="438"/>
      <c r="F1289" s="438"/>
      <c r="G1289" s="485"/>
      <c r="H1289" s="438"/>
      <c r="I1289" s="492"/>
      <c r="J1289" s="489"/>
      <c r="K1289" s="492"/>
      <c r="L1289" s="438"/>
      <c r="M1289" s="472"/>
      <c r="N1289" s="472"/>
      <c r="O1289" s="438"/>
      <c r="P1289" s="491"/>
      <c r="Q1289" s="491"/>
      <c r="R1289" s="438"/>
      <c r="S1289" s="438"/>
    </row>
    <row r="1290" spans="1:19">
      <c r="A1290" s="438"/>
      <c r="B1290" s="484"/>
      <c r="C1290" s="438"/>
      <c r="D1290" s="438"/>
      <c r="E1290" s="438"/>
      <c r="F1290" s="438"/>
      <c r="G1290" s="485"/>
      <c r="H1290" s="438"/>
      <c r="I1290" s="492"/>
      <c r="J1290" s="489"/>
      <c r="K1290" s="492"/>
      <c r="L1290" s="438"/>
      <c r="M1290" s="472"/>
      <c r="N1290" s="472"/>
      <c r="O1290" s="438"/>
      <c r="P1290" s="491"/>
      <c r="Q1290" s="491"/>
      <c r="R1290" s="438"/>
      <c r="S1290" s="438"/>
    </row>
    <row r="1291" spans="1:19">
      <c r="A1291" s="438"/>
      <c r="B1291" s="484"/>
      <c r="C1291" s="438"/>
      <c r="D1291" s="438"/>
      <c r="E1291" s="438"/>
      <c r="F1291" s="438"/>
      <c r="G1291" s="485"/>
      <c r="H1291" s="438"/>
      <c r="I1291" s="492"/>
      <c r="J1291" s="489"/>
      <c r="K1291" s="492"/>
      <c r="L1291" s="438"/>
      <c r="M1291" s="472"/>
      <c r="N1291" s="472"/>
      <c r="O1291" s="438"/>
      <c r="P1291" s="491"/>
      <c r="Q1291" s="491"/>
      <c r="R1291" s="438"/>
      <c r="S1291" s="438"/>
    </row>
    <row r="1292" spans="1:19">
      <c r="A1292" s="438"/>
      <c r="B1292" s="484"/>
      <c r="C1292" s="438"/>
      <c r="D1292" s="438"/>
      <c r="E1292" s="438"/>
      <c r="F1292" s="438"/>
      <c r="G1292" s="485"/>
      <c r="H1292" s="438"/>
      <c r="I1292" s="492"/>
      <c r="J1292" s="489"/>
      <c r="K1292" s="492"/>
      <c r="L1292" s="438"/>
      <c r="M1292" s="472"/>
      <c r="N1292" s="472"/>
      <c r="O1292" s="438"/>
      <c r="P1292" s="491"/>
      <c r="Q1292" s="491"/>
      <c r="R1292" s="438"/>
      <c r="S1292" s="438"/>
    </row>
    <row r="1293" spans="1:19">
      <c r="A1293" s="438"/>
      <c r="B1293" s="484"/>
      <c r="C1293" s="438"/>
      <c r="D1293" s="438"/>
      <c r="E1293" s="438"/>
      <c r="F1293" s="438"/>
      <c r="G1293" s="485"/>
      <c r="H1293" s="438"/>
      <c r="I1293" s="492"/>
      <c r="J1293" s="489"/>
      <c r="K1293" s="492"/>
      <c r="L1293" s="438"/>
      <c r="M1293" s="472"/>
      <c r="N1293" s="472"/>
      <c r="O1293" s="438"/>
      <c r="P1293" s="491"/>
      <c r="Q1293" s="491"/>
      <c r="R1293" s="438"/>
      <c r="S1293" s="438"/>
    </row>
    <row r="1294" spans="1:19">
      <c r="A1294" s="438"/>
      <c r="B1294" s="484"/>
      <c r="C1294" s="438"/>
      <c r="D1294" s="438"/>
      <c r="E1294" s="438"/>
      <c r="F1294" s="438"/>
      <c r="G1294" s="485"/>
      <c r="H1294" s="438"/>
      <c r="I1294" s="492"/>
      <c r="J1294" s="489"/>
      <c r="K1294" s="492"/>
      <c r="L1294" s="438"/>
      <c r="M1294" s="472"/>
      <c r="N1294" s="472"/>
      <c r="O1294" s="438"/>
      <c r="P1294" s="472"/>
      <c r="Q1294" s="472"/>
      <c r="R1294" s="438"/>
      <c r="S1294" s="438"/>
    </row>
    <row r="1295" spans="1:19">
      <c r="A1295" s="438"/>
      <c r="B1295" s="484"/>
      <c r="C1295" s="438"/>
      <c r="D1295" s="438"/>
      <c r="E1295" s="438"/>
      <c r="F1295" s="438"/>
      <c r="G1295" s="485"/>
      <c r="H1295" s="438"/>
      <c r="I1295" s="492"/>
      <c r="J1295" s="489"/>
      <c r="K1295" s="492"/>
      <c r="L1295" s="438"/>
      <c r="M1295" s="472"/>
      <c r="N1295" s="472"/>
      <c r="O1295" s="438"/>
      <c r="P1295" s="472"/>
      <c r="Q1295" s="472"/>
      <c r="R1295" s="438"/>
      <c r="S1295" s="438"/>
    </row>
    <row r="1296" spans="1:19">
      <c r="A1296" s="438"/>
      <c r="B1296" s="484"/>
      <c r="C1296" s="438"/>
      <c r="D1296" s="438"/>
      <c r="E1296" s="438"/>
      <c r="F1296" s="438"/>
      <c r="G1296" s="485"/>
      <c r="H1296" s="438"/>
      <c r="I1296" s="492"/>
      <c r="J1296" s="489"/>
      <c r="K1296" s="492"/>
      <c r="L1296" s="438"/>
      <c r="M1296" s="472"/>
      <c r="N1296" s="472"/>
      <c r="O1296" s="438"/>
      <c r="P1296" s="472"/>
      <c r="Q1296" s="472"/>
      <c r="R1296" s="438"/>
      <c r="S1296" s="438"/>
    </row>
    <row r="1297" spans="1:19">
      <c r="A1297" s="438"/>
      <c r="B1297" s="484"/>
      <c r="C1297" s="438"/>
      <c r="D1297" s="438"/>
      <c r="E1297" s="438"/>
      <c r="F1297" s="438"/>
      <c r="G1297" s="485"/>
      <c r="H1297" s="438"/>
      <c r="I1297" s="492"/>
      <c r="J1297" s="489"/>
      <c r="K1297" s="492"/>
      <c r="L1297" s="438"/>
      <c r="M1297" s="472"/>
      <c r="N1297" s="472"/>
      <c r="O1297" s="438"/>
      <c r="P1297" s="472"/>
      <c r="Q1297" s="472"/>
      <c r="R1297" s="438"/>
      <c r="S1297" s="438"/>
    </row>
    <row r="1298" spans="1:19">
      <c r="A1298" s="438"/>
      <c r="B1298" s="484"/>
      <c r="C1298" s="438"/>
      <c r="D1298" s="438"/>
      <c r="E1298" s="438"/>
      <c r="F1298" s="438"/>
      <c r="G1298" s="485"/>
      <c r="H1298" s="438"/>
      <c r="I1298" s="492"/>
      <c r="J1298" s="489"/>
      <c r="K1298" s="492"/>
      <c r="L1298" s="438"/>
      <c r="M1298" s="472"/>
      <c r="N1298" s="472"/>
      <c r="O1298" s="438"/>
      <c r="P1298" s="472"/>
      <c r="Q1298" s="472"/>
      <c r="R1298" s="438"/>
      <c r="S1298" s="438"/>
    </row>
    <row r="1299" spans="1:19">
      <c r="A1299" s="438"/>
      <c r="B1299" s="484"/>
      <c r="C1299" s="438"/>
      <c r="D1299" s="438"/>
      <c r="E1299" s="438"/>
      <c r="F1299" s="438"/>
      <c r="G1299" s="485"/>
      <c r="H1299" s="438"/>
      <c r="I1299" s="492"/>
      <c r="J1299" s="489"/>
      <c r="K1299" s="492"/>
      <c r="L1299" s="438"/>
      <c r="M1299" s="472"/>
      <c r="N1299" s="472"/>
      <c r="O1299" s="438"/>
      <c r="P1299" s="472"/>
      <c r="Q1299" s="472"/>
      <c r="R1299" s="438"/>
      <c r="S1299" s="438"/>
    </row>
    <row r="1300" spans="1:19">
      <c r="A1300" s="438"/>
      <c r="B1300" s="484"/>
      <c r="C1300" s="438"/>
      <c r="D1300" s="438"/>
      <c r="E1300" s="438"/>
      <c r="F1300" s="438"/>
      <c r="G1300" s="485"/>
      <c r="H1300" s="438"/>
      <c r="I1300" s="492"/>
      <c r="J1300" s="489"/>
      <c r="K1300" s="492"/>
      <c r="L1300" s="438"/>
      <c r="M1300" s="472"/>
      <c r="N1300" s="472"/>
      <c r="O1300" s="438"/>
      <c r="P1300" s="472"/>
      <c r="Q1300" s="472"/>
      <c r="R1300" s="438"/>
      <c r="S1300" s="438"/>
    </row>
    <row r="1301" spans="1:19">
      <c r="A1301" s="438"/>
      <c r="B1301" s="484"/>
      <c r="C1301" s="438"/>
      <c r="D1301" s="438"/>
      <c r="E1301" s="438"/>
      <c r="F1301" s="438"/>
      <c r="G1301" s="485"/>
      <c r="H1301" s="438"/>
      <c r="I1301" s="492"/>
      <c r="J1301" s="489"/>
      <c r="K1301" s="492"/>
      <c r="L1301" s="438"/>
      <c r="M1301" s="472"/>
      <c r="N1301" s="472"/>
      <c r="O1301" s="438"/>
      <c r="P1301" s="472"/>
      <c r="Q1301" s="472"/>
      <c r="R1301" s="438"/>
      <c r="S1301" s="438"/>
    </row>
    <row r="1302" spans="1:19">
      <c r="A1302" s="438"/>
      <c r="B1302" s="484"/>
      <c r="C1302" s="438"/>
      <c r="D1302" s="438"/>
      <c r="E1302" s="438"/>
      <c r="F1302" s="438"/>
      <c r="G1302" s="485"/>
      <c r="H1302" s="438"/>
      <c r="I1302" s="492"/>
      <c r="J1302" s="489"/>
      <c r="K1302" s="492"/>
      <c r="L1302" s="438"/>
      <c r="M1302" s="472"/>
      <c r="N1302" s="472"/>
      <c r="O1302" s="438"/>
      <c r="P1302" s="472"/>
      <c r="Q1302" s="472"/>
      <c r="R1302" s="438"/>
      <c r="S1302" s="438"/>
    </row>
    <row r="1303" spans="1:19">
      <c r="A1303" s="438"/>
      <c r="B1303" s="484"/>
      <c r="C1303" s="438"/>
      <c r="D1303" s="438"/>
      <c r="E1303" s="438"/>
      <c r="F1303" s="438"/>
      <c r="G1303" s="485"/>
      <c r="H1303" s="438"/>
      <c r="I1303" s="492"/>
      <c r="J1303" s="489"/>
      <c r="K1303" s="492"/>
      <c r="L1303" s="438"/>
      <c r="M1303" s="472"/>
      <c r="N1303" s="472"/>
      <c r="O1303" s="438"/>
      <c r="P1303" s="472"/>
      <c r="Q1303" s="472"/>
      <c r="R1303" s="438"/>
      <c r="S1303" s="438"/>
    </row>
    <row r="1304" spans="1:19">
      <c r="A1304" s="464"/>
      <c r="B1304" s="486"/>
      <c r="C1304" s="487"/>
      <c r="D1304" s="487"/>
      <c r="E1304" s="487"/>
      <c r="F1304" s="487"/>
      <c r="G1304" s="488"/>
      <c r="H1304" s="487"/>
      <c r="I1304" s="493"/>
      <c r="J1304" s="494"/>
      <c r="K1304" s="493"/>
      <c r="L1304" s="438"/>
      <c r="M1304" s="495"/>
      <c r="N1304" s="495"/>
      <c r="O1304" s="438"/>
      <c r="P1304" s="472"/>
      <c r="Q1304" s="495"/>
      <c r="R1304" s="487"/>
      <c r="S1304" s="487"/>
    </row>
    <row r="1305" spans="1:19">
      <c r="A1305" s="487"/>
      <c r="B1305" s="486"/>
      <c r="C1305" s="487"/>
      <c r="D1305" s="487"/>
      <c r="E1305" s="487"/>
      <c r="F1305" s="487"/>
      <c r="G1305" s="488"/>
      <c r="H1305" s="487"/>
      <c r="I1305" s="493"/>
      <c r="J1305" s="494"/>
      <c r="K1305" s="493"/>
      <c r="L1305" s="438"/>
      <c r="M1305" s="495"/>
      <c r="N1305" s="495"/>
      <c r="O1305" s="438"/>
      <c r="P1305" s="472"/>
      <c r="Q1305" s="495"/>
      <c r="R1305" s="487"/>
      <c r="S1305" s="487"/>
    </row>
    <row r="1306" spans="1:19">
      <c r="A1306" s="487"/>
      <c r="B1306" s="486"/>
      <c r="C1306" s="487"/>
      <c r="D1306" s="487"/>
      <c r="E1306" s="487"/>
      <c r="F1306" s="487"/>
      <c r="G1306" s="488"/>
      <c r="H1306" s="487"/>
      <c r="I1306" s="493"/>
      <c r="J1306" s="494"/>
      <c r="K1306" s="493"/>
      <c r="L1306" s="438"/>
      <c r="M1306" s="495"/>
      <c r="N1306" s="495"/>
      <c r="O1306" s="438"/>
      <c r="P1306" s="472"/>
      <c r="Q1306" s="495"/>
      <c r="R1306" s="487"/>
      <c r="S1306" s="487"/>
    </row>
    <row r="1307" spans="1:19">
      <c r="A1307" s="438"/>
      <c r="B1307" s="484"/>
      <c r="C1307" s="438"/>
      <c r="D1307" s="438"/>
      <c r="E1307" s="438"/>
      <c r="F1307" s="438"/>
      <c r="G1307" s="485"/>
      <c r="H1307" s="438"/>
      <c r="I1307" s="492"/>
      <c r="J1307" s="489"/>
      <c r="K1307" s="492"/>
      <c r="L1307" s="438"/>
      <c r="M1307" s="472"/>
      <c r="N1307" s="472"/>
      <c r="O1307" s="438"/>
      <c r="P1307" s="472"/>
      <c r="Q1307" s="472"/>
      <c r="R1307" s="438"/>
      <c r="S1307" s="438"/>
    </row>
    <row r="1308" spans="1:19">
      <c r="A1308" s="464"/>
      <c r="B1308" s="464"/>
      <c r="C1308" s="438"/>
      <c r="D1308" s="438"/>
      <c r="E1308" s="438"/>
      <c r="F1308" s="438"/>
      <c r="G1308" s="438"/>
      <c r="H1308" s="477"/>
      <c r="I1308" s="472"/>
      <c r="J1308" s="445"/>
      <c r="K1308" s="445"/>
      <c r="L1308" s="438"/>
      <c r="M1308" s="445"/>
      <c r="N1308" s="445"/>
      <c r="O1308" s="438"/>
      <c r="P1308" s="445"/>
      <c r="Q1308" s="445"/>
      <c r="R1308" s="438"/>
      <c r="S1308" s="438"/>
    </row>
    <row r="1309" spans="1:19">
      <c r="A1309" s="438"/>
      <c r="B1309" s="438"/>
      <c r="C1309" s="438"/>
      <c r="D1309" s="438"/>
      <c r="E1309" s="438"/>
      <c r="F1309" s="438"/>
      <c r="G1309" s="438"/>
      <c r="H1309" s="474"/>
      <c r="I1309" s="472"/>
      <c r="J1309" s="445"/>
      <c r="K1309" s="445"/>
      <c r="L1309" s="438"/>
      <c r="M1309" s="445"/>
      <c r="N1309" s="445"/>
      <c r="O1309" s="438"/>
      <c r="P1309" s="472"/>
      <c r="Q1309" s="472"/>
      <c r="R1309" s="438"/>
      <c r="S1309" s="438"/>
    </row>
    <row r="1310" spans="1:19">
      <c r="A1310" s="438"/>
      <c r="B1310" s="437"/>
      <c r="C1310" s="438"/>
      <c r="D1310" s="438"/>
      <c r="E1310" s="437"/>
      <c r="F1310" s="438"/>
      <c r="G1310" s="438"/>
      <c r="H1310" s="474"/>
      <c r="I1310" s="472"/>
      <c r="J1310" s="445"/>
      <c r="K1310" s="445"/>
      <c r="L1310" s="437"/>
      <c r="M1310" s="445"/>
      <c r="N1310" s="445"/>
      <c r="O1310" s="437"/>
      <c r="P1310" s="472"/>
      <c r="Q1310" s="472"/>
      <c r="R1310" s="438"/>
      <c r="S1310" s="438"/>
    </row>
  </sheetData>
  <autoFilter ref="A3:XEZ855">
    <extLst/>
  </autoFilter>
  <mergeCells count="17">
    <mergeCell ref="A1:S1"/>
    <mergeCell ref="J2:K2"/>
    <mergeCell ref="M2:N2"/>
    <mergeCell ref="P2:Q2"/>
    <mergeCell ref="R2:S2"/>
    <mergeCell ref="A2:A3"/>
    <mergeCell ref="B2:B3"/>
    <mergeCell ref="C2:C3"/>
    <mergeCell ref="D2:D3"/>
    <mergeCell ref="E2:E3"/>
    <mergeCell ref="F2:F3"/>
    <mergeCell ref="G2:G3"/>
    <mergeCell ref="H2:H3"/>
    <mergeCell ref="H801:H811"/>
    <mergeCell ref="I2:I3"/>
    <mergeCell ref="L2:L3"/>
    <mergeCell ref="O2:O3"/>
  </mergeCells>
  <printOptions horizontalCentered="1"/>
  <pageMargins left="0.156944444444444" right="0.156944444444444" top="1" bottom="1" header="0.5" footer="0.5"/>
  <pageSetup paperSize="9" scale="78"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workbookViewId="0">
      <selection activeCell="N18" sqref="N18"/>
    </sheetView>
  </sheetViews>
  <sheetFormatPr defaultColWidth="9" defaultRowHeight="13.5"/>
  <cols>
    <col min="1" max="1" width="4.375" style="3" customWidth="1"/>
    <col min="2" max="2" width="19.25" style="3" customWidth="1"/>
    <col min="3" max="3" width="9" style="3"/>
    <col min="4" max="4" width="32.2666666666667" style="3" customWidth="1"/>
    <col min="5" max="5" width="11.625" style="3"/>
    <col min="6" max="9" width="9" style="3"/>
    <col min="10" max="10" width="11.9666666666667" style="3" customWidth="1"/>
    <col min="11" max="11" width="12.475" style="3" customWidth="1"/>
    <col min="12" max="16384" width="9" style="3"/>
  </cols>
  <sheetData>
    <row r="1" ht="25.5" spans="1:11">
      <c r="A1" s="4" t="s">
        <v>1811</v>
      </c>
      <c r="B1" s="5"/>
      <c r="C1" s="5"/>
      <c r="D1" s="6"/>
      <c r="E1" s="7"/>
      <c r="F1" s="5"/>
      <c r="G1" s="5"/>
      <c r="H1" s="5"/>
      <c r="I1" s="5"/>
      <c r="J1" s="5"/>
      <c r="K1" s="76"/>
    </row>
    <row r="2" spans="1:11">
      <c r="A2" s="8" t="s">
        <v>1812</v>
      </c>
      <c r="B2" s="8" t="s">
        <v>2</v>
      </c>
      <c r="C2" s="8" t="s">
        <v>4</v>
      </c>
      <c r="D2" s="8" t="s">
        <v>5</v>
      </c>
      <c r="E2" s="9" t="s">
        <v>9</v>
      </c>
      <c r="F2" s="8" t="s">
        <v>12</v>
      </c>
      <c r="G2" s="8"/>
      <c r="H2" s="8" t="s">
        <v>14</v>
      </c>
      <c r="I2" s="8"/>
      <c r="J2" s="8" t="s">
        <v>15</v>
      </c>
      <c r="K2" s="10"/>
    </row>
    <row r="3" ht="27" spans="1:11">
      <c r="A3" s="10"/>
      <c r="B3" s="10"/>
      <c r="C3" s="8"/>
      <c r="D3" s="10"/>
      <c r="E3" s="11"/>
      <c r="F3" s="8" t="s">
        <v>18</v>
      </c>
      <c r="G3" s="8" t="s">
        <v>19</v>
      </c>
      <c r="H3" s="8" t="s">
        <v>1813</v>
      </c>
      <c r="I3" s="8" t="s">
        <v>1814</v>
      </c>
      <c r="J3" s="8" t="s">
        <v>1815</v>
      </c>
      <c r="K3" s="77" t="s">
        <v>1816</v>
      </c>
    </row>
    <row r="4" ht="14.25" spans="1:11">
      <c r="A4" s="12"/>
      <c r="B4" s="13" t="s">
        <v>24</v>
      </c>
      <c r="C4" s="12"/>
      <c r="D4" s="14"/>
      <c r="E4" s="15">
        <f>E5+E30+E53+E56+E61+E67+E68</f>
        <v>48276.4241</v>
      </c>
      <c r="F4" s="16"/>
      <c r="G4" s="16"/>
      <c r="H4" s="16"/>
      <c r="I4" s="16"/>
      <c r="J4" s="12"/>
      <c r="K4" s="12"/>
    </row>
    <row r="5" ht="14.25" spans="1:11">
      <c r="A5" s="17" t="s">
        <v>25</v>
      </c>
      <c r="B5" s="17" t="s">
        <v>196</v>
      </c>
      <c r="C5" s="17"/>
      <c r="D5" s="18"/>
      <c r="E5" s="19">
        <f>E6+E7+E8+E9+E10+E11+E12+E15+E18+E21+E22+E23+E24+E25+E26+E27+E28+E29</f>
        <v>12424</v>
      </c>
      <c r="F5" s="19"/>
      <c r="G5" s="20"/>
      <c r="H5" s="20"/>
      <c r="I5" s="20"/>
      <c r="J5" s="17"/>
      <c r="K5" s="17"/>
    </row>
    <row r="6" s="1" customFormat="1" ht="33.75" spans="1:11">
      <c r="A6" s="21">
        <v>1</v>
      </c>
      <c r="B6" s="22" t="s">
        <v>27</v>
      </c>
      <c r="C6" s="21" t="s">
        <v>29</v>
      </c>
      <c r="D6" s="23" t="s">
        <v>30</v>
      </c>
      <c r="E6" s="24">
        <v>700</v>
      </c>
      <c r="F6" s="25">
        <v>1210</v>
      </c>
      <c r="G6" s="25">
        <v>3822</v>
      </c>
      <c r="H6" s="26">
        <v>2021.03</v>
      </c>
      <c r="I6" s="26">
        <v>2021.12</v>
      </c>
      <c r="J6" s="31" t="s">
        <v>1817</v>
      </c>
      <c r="K6" s="31" t="s">
        <v>37</v>
      </c>
    </row>
    <row r="7" s="1" customFormat="1" ht="22.5" spans="1:11">
      <c r="A7" s="21">
        <v>2</v>
      </c>
      <c r="B7" s="22" t="s">
        <v>38</v>
      </c>
      <c r="C7" s="21" t="s">
        <v>223</v>
      </c>
      <c r="D7" s="23" t="s">
        <v>39</v>
      </c>
      <c r="E7" s="24">
        <v>450</v>
      </c>
      <c r="F7" s="21">
        <v>13288</v>
      </c>
      <c r="G7" s="21">
        <v>45879</v>
      </c>
      <c r="H7" s="26">
        <v>2021.03</v>
      </c>
      <c r="I7" s="26">
        <v>2021.12</v>
      </c>
      <c r="J7" s="31" t="s">
        <v>1817</v>
      </c>
      <c r="K7" s="31" t="s">
        <v>1817</v>
      </c>
    </row>
    <row r="8" s="1" customFormat="1" ht="33.75" spans="1:11">
      <c r="A8" s="21">
        <v>3</v>
      </c>
      <c r="B8" s="22" t="s">
        <v>41</v>
      </c>
      <c r="C8" s="21" t="s">
        <v>29</v>
      </c>
      <c r="D8" s="23" t="s">
        <v>42</v>
      </c>
      <c r="E8" s="24">
        <v>510</v>
      </c>
      <c r="F8" s="21">
        <v>13288</v>
      </c>
      <c r="G8" s="21">
        <v>45879</v>
      </c>
      <c r="H8" s="26">
        <v>2021.03</v>
      </c>
      <c r="I8" s="26">
        <v>2021.12</v>
      </c>
      <c r="J8" s="31" t="s">
        <v>1818</v>
      </c>
      <c r="K8" s="31" t="s">
        <v>1818</v>
      </c>
    </row>
    <row r="9" s="1" customFormat="1" ht="33.75" spans="1:11">
      <c r="A9" s="21">
        <v>4</v>
      </c>
      <c r="B9" s="22" t="s">
        <v>45</v>
      </c>
      <c r="C9" s="21" t="s">
        <v>29</v>
      </c>
      <c r="D9" s="23" t="s">
        <v>46</v>
      </c>
      <c r="E9" s="24">
        <v>120</v>
      </c>
      <c r="F9" s="21">
        <v>13288</v>
      </c>
      <c r="G9" s="21">
        <v>45879</v>
      </c>
      <c r="H9" s="26">
        <v>2021.03</v>
      </c>
      <c r="I9" s="26">
        <v>2021.12</v>
      </c>
      <c r="J9" s="31" t="s">
        <v>1818</v>
      </c>
      <c r="K9" s="31" t="s">
        <v>1818</v>
      </c>
    </row>
    <row r="10" s="1" customFormat="1" ht="11.25" spans="1:11">
      <c r="A10" s="21">
        <v>5</v>
      </c>
      <c r="B10" s="22" t="s">
        <v>47</v>
      </c>
      <c r="C10" s="21" t="s">
        <v>29</v>
      </c>
      <c r="D10" s="23" t="s">
        <v>48</v>
      </c>
      <c r="E10" s="24">
        <v>400</v>
      </c>
      <c r="F10" s="21">
        <v>13288</v>
      </c>
      <c r="G10" s="21">
        <v>45879</v>
      </c>
      <c r="H10" s="26">
        <v>2021.03</v>
      </c>
      <c r="I10" s="26">
        <v>2021.12</v>
      </c>
      <c r="J10" s="21" t="s">
        <v>51</v>
      </c>
      <c r="K10" s="21" t="s">
        <v>51</v>
      </c>
    </row>
    <row r="11" s="1" customFormat="1" ht="11.25" spans="1:11">
      <c r="A11" s="21">
        <v>6</v>
      </c>
      <c r="B11" s="27" t="s">
        <v>52</v>
      </c>
      <c r="C11" s="21" t="s">
        <v>29</v>
      </c>
      <c r="D11" s="27" t="s">
        <v>52</v>
      </c>
      <c r="E11" s="26">
        <v>500</v>
      </c>
      <c r="F11" s="21">
        <v>13288</v>
      </c>
      <c r="G11" s="21">
        <v>45879</v>
      </c>
      <c r="H11" s="26">
        <v>2021.03</v>
      </c>
      <c r="I11" s="26">
        <v>2021.12</v>
      </c>
      <c r="J11" s="21" t="s">
        <v>55</v>
      </c>
      <c r="K11" s="21" t="s">
        <v>55</v>
      </c>
    </row>
    <row r="12" s="1" customFormat="1" ht="11.25" spans="1:11">
      <c r="A12" s="21">
        <v>7</v>
      </c>
      <c r="B12" s="27" t="s">
        <v>56</v>
      </c>
      <c r="C12" s="21"/>
      <c r="D12" s="27"/>
      <c r="E12" s="26">
        <v>330</v>
      </c>
      <c r="F12" s="21"/>
      <c r="G12" s="21"/>
      <c r="H12" s="26"/>
      <c r="I12" s="26"/>
      <c r="J12" s="31"/>
      <c r="K12" s="31"/>
    </row>
    <row r="13" s="1" customFormat="1" ht="11.25" spans="1:11">
      <c r="A13" s="21"/>
      <c r="B13" s="27"/>
      <c r="C13" s="21" t="s">
        <v>29</v>
      </c>
      <c r="D13" s="27" t="s">
        <v>57</v>
      </c>
      <c r="E13" s="26">
        <v>200</v>
      </c>
      <c r="F13" s="21">
        <v>1523</v>
      </c>
      <c r="G13" s="21">
        <v>17431</v>
      </c>
      <c r="H13" s="26">
        <v>2021.03</v>
      </c>
      <c r="I13" s="26">
        <v>2021.12</v>
      </c>
      <c r="J13" s="31" t="s">
        <v>59</v>
      </c>
      <c r="K13" s="31" t="s">
        <v>59</v>
      </c>
    </row>
    <row r="14" s="1" customFormat="1" ht="11.25" spans="1:11">
      <c r="A14" s="21"/>
      <c r="B14" s="27"/>
      <c r="C14" s="21" t="s">
        <v>29</v>
      </c>
      <c r="D14" s="22" t="s">
        <v>60</v>
      </c>
      <c r="E14" s="26">
        <v>130</v>
      </c>
      <c r="F14" s="21">
        <v>1523</v>
      </c>
      <c r="G14" s="21">
        <v>17431</v>
      </c>
      <c r="H14" s="26">
        <v>2021.03</v>
      </c>
      <c r="I14" s="26">
        <v>2021.12</v>
      </c>
      <c r="J14" s="31" t="s">
        <v>59</v>
      </c>
      <c r="K14" s="31" t="s">
        <v>59</v>
      </c>
    </row>
    <row r="15" s="1" customFormat="1" ht="11.25" spans="1:11">
      <c r="A15" s="21">
        <v>8</v>
      </c>
      <c r="B15" s="27" t="s">
        <v>63</v>
      </c>
      <c r="C15" s="21"/>
      <c r="D15" s="27"/>
      <c r="E15" s="26">
        <v>400</v>
      </c>
      <c r="F15" s="21"/>
      <c r="G15" s="21"/>
      <c r="H15" s="26"/>
      <c r="I15" s="26"/>
      <c r="J15" s="31"/>
      <c r="K15" s="31"/>
    </row>
    <row r="16" s="1" customFormat="1" ht="22.5" spans="1:11">
      <c r="A16" s="21"/>
      <c r="B16" s="21" t="s">
        <v>1819</v>
      </c>
      <c r="C16" s="21" t="s">
        <v>29</v>
      </c>
      <c r="D16" s="21" t="s">
        <v>66</v>
      </c>
      <c r="E16" s="26">
        <v>200</v>
      </c>
      <c r="F16" s="21">
        <v>128</v>
      </c>
      <c r="G16" s="21">
        <v>425</v>
      </c>
      <c r="H16" s="28">
        <v>2021.12</v>
      </c>
      <c r="I16" s="28">
        <v>2022.12</v>
      </c>
      <c r="J16" s="21" t="s">
        <v>51</v>
      </c>
      <c r="K16" s="21" t="s">
        <v>51</v>
      </c>
    </row>
    <row r="17" s="1" customFormat="1" ht="22.5" spans="1:11">
      <c r="A17" s="21"/>
      <c r="B17" s="21" t="s">
        <v>1820</v>
      </c>
      <c r="C17" s="21" t="s">
        <v>29</v>
      </c>
      <c r="D17" s="21" t="s">
        <v>69</v>
      </c>
      <c r="E17" s="26">
        <v>200</v>
      </c>
      <c r="F17" s="21">
        <v>250</v>
      </c>
      <c r="G17" s="21">
        <v>878</v>
      </c>
      <c r="H17" s="28">
        <v>2021.12</v>
      </c>
      <c r="I17" s="28">
        <v>2022.12</v>
      </c>
      <c r="J17" s="21" t="s">
        <v>51</v>
      </c>
      <c r="K17" s="21" t="s">
        <v>51</v>
      </c>
    </row>
    <row r="18" s="1" customFormat="1" ht="11.25" spans="1:11">
      <c r="A18" s="21">
        <v>9</v>
      </c>
      <c r="B18" s="27" t="s">
        <v>70</v>
      </c>
      <c r="C18" s="21"/>
      <c r="D18" s="27"/>
      <c r="E18" s="26">
        <v>130</v>
      </c>
      <c r="F18" s="21"/>
      <c r="G18" s="21"/>
      <c r="H18" s="26"/>
      <c r="I18" s="26"/>
      <c r="J18" s="31"/>
      <c r="K18" s="31"/>
    </row>
    <row r="19" s="1" customFormat="1" ht="11.25" spans="1:11">
      <c r="A19" s="21"/>
      <c r="B19" s="21" t="s">
        <v>71</v>
      </c>
      <c r="C19" s="21" t="s">
        <v>29</v>
      </c>
      <c r="D19" s="23" t="s">
        <v>72</v>
      </c>
      <c r="E19" s="21">
        <v>60</v>
      </c>
      <c r="F19" s="29">
        <v>6000</v>
      </c>
      <c r="G19" s="29">
        <v>6000</v>
      </c>
      <c r="H19" s="26">
        <v>2021.03</v>
      </c>
      <c r="I19" s="26">
        <v>2021.12</v>
      </c>
      <c r="J19" s="31" t="s">
        <v>51</v>
      </c>
      <c r="K19" s="31" t="s">
        <v>51</v>
      </c>
    </row>
    <row r="20" s="1" customFormat="1" ht="11.25" spans="1:11">
      <c r="A20" s="21"/>
      <c r="B20" s="30" t="s">
        <v>76</v>
      </c>
      <c r="C20" s="31" t="s">
        <v>29</v>
      </c>
      <c r="D20" s="32" t="s">
        <v>78</v>
      </c>
      <c r="E20" s="25">
        <v>70</v>
      </c>
      <c r="F20" s="33">
        <v>100</v>
      </c>
      <c r="G20" s="33">
        <v>100</v>
      </c>
      <c r="H20" s="34">
        <v>2021.1</v>
      </c>
      <c r="I20" s="34">
        <v>2021.12</v>
      </c>
      <c r="J20" s="21" t="s">
        <v>83</v>
      </c>
      <c r="K20" s="21" t="s">
        <v>83</v>
      </c>
    </row>
    <row r="21" s="1" customFormat="1" ht="11.25" spans="1:11">
      <c r="A21" s="21">
        <v>10</v>
      </c>
      <c r="B21" s="22" t="s">
        <v>84</v>
      </c>
      <c r="C21" s="21" t="s">
        <v>29</v>
      </c>
      <c r="D21" s="23" t="s">
        <v>85</v>
      </c>
      <c r="E21" s="35">
        <v>2374</v>
      </c>
      <c r="F21" s="34">
        <v>8950</v>
      </c>
      <c r="G21" s="34">
        <v>26588</v>
      </c>
      <c r="H21" s="26">
        <v>2021.03</v>
      </c>
      <c r="I21" s="26">
        <v>2021.12</v>
      </c>
      <c r="J21" s="21" t="s">
        <v>51</v>
      </c>
      <c r="K21" s="21" t="s">
        <v>51</v>
      </c>
    </row>
    <row r="22" s="1" customFormat="1" ht="11.25" spans="1:11">
      <c r="A22" s="21">
        <v>11</v>
      </c>
      <c r="B22" s="22" t="s">
        <v>86</v>
      </c>
      <c r="C22" s="21" t="s">
        <v>29</v>
      </c>
      <c r="D22" s="23" t="s">
        <v>87</v>
      </c>
      <c r="E22" s="35">
        <v>719</v>
      </c>
      <c r="F22" s="34">
        <v>719</v>
      </c>
      <c r="G22" s="34">
        <v>719</v>
      </c>
      <c r="H22" s="26">
        <v>2021.01</v>
      </c>
      <c r="I22" s="26">
        <v>2021.12</v>
      </c>
      <c r="J22" s="21" t="s">
        <v>89</v>
      </c>
      <c r="K22" s="21" t="s">
        <v>89</v>
      </c>
    </row>
    <row r="23" s="1" customFormat="1" ht="11.25" spans="1:11">
      <c r="A23" s="21">
        <v>12</v>
      </c>
      <c r="B23" s="22" t="s">
        <v>90</v>
      </c>
      <c r="C23" s="21" t="s">
        <v>29</v>
      </c>
      <c r="D23" s="23" t="s">
        <v>91</v>
      </c>
      <c r="E23" s="35">
        <v>600</v>
      </c>
      <c r="F23" s="21">
        <v>13288</v>
      </c>
      <c r="G23" s="21">
        <v>45879</v>
      </c>
      <c r="H23" s="26">
        <v>2021.03</v>
      </c>
      <c r="I23" s="26">
        <v>2021.12</v>
      </c>
      <c r="J23" s="21" t="s">
        <v>83</v>
      </c>
      <c r="K23" s="21" t="s">
        <v>83</v>
      </c>
    </row>
    <row r="24" s="1" customFormat="1" ht="22.5" spans="1:11">
      <c r="A24" s="21">
        <v>13</v>
      </c>
      <c r="B24" s="22" t="s">
        <v>93</v>
      </c>
      <c r="C24" s="21" t="s">
        <v>29</v>
      </c>
      <c r="D24" s="23" t="s">
        <v>1821</v>
      </c>
      <c r="E24" s="35">
        <v>100</v>
      </c>
      <c r="F24" s="29">
        <v>1614</v>
      </c>
      <c r="G24" s="29">
        <v>6416</v>
      </c>
      <c r="H24" s="26">
        <v>2021.03</v>
      </c>
      <c r="I24" s="26">
        <v>2021.12</v>
      </c>
      <c r="J24" s="21" t="s">
        <v>96</v>
      </c>
      <c r="K24" s="21" t="s">
        <v>96</v>
      </c>
    </row>
    <row r="25" s="1" customFormat="1" ht="22.5" spans="1:11">
      <c r="A25" s="21">
        <v>14</v>
      </c>
      <c r="B25" s="22" t="s">
        <v>97</v>
      </c>
      <c r="C25" s="21" t="s">
        <v>29</v>
      </c>
      <c r="D25" s="23" t="s">
        <v>98</v>
      </c>
      <c r="E25" s="35">
        <v>65</v>
      </c>
      <c r="F25" s="29">
        <v>666</v>
      </c>
      <c r="G25" s="29">
        <v>2331</v>
      </c>
      <c r="H25" s="26">
        <v>2021.03</v>
      </c>
      <c r="I25" s="26">
        <v>2021.12</v>
      </c>
      <c r="J25" s="21" t="s">
        <v>83</v>
      </c>
      <c r="K25" s="21" t="s">
        <v>83</v>
      </c>
    </row>
    <row r="26" s="1" customFormat="1" ht="11.25" spans="1:11">
      <c r="A26" s="21">
        <v>15</v>
      </c>
      <c r="B26" s="22" t="s">
        <v>102</v>
      </c>
      <c r="C26" s="21" t="s">
        <v>29</v>
      </c>
      <c r="D26" s="23" t="s">
        <v>1822</v>
      </c>
      <c r="E26" s="35">
        <v>3930</v>
      </c>
      <c r="F26" s="29">
        <v>1402</v>
      </c>
      <c r="G26" s="29">
        <v>6048</v>
      </c>
      <c r="H26" s="26">
        <v>2021.03</v>
      </c>
      <c r="I26" s="26">
        <v>2021.12</v>
      </c>
      <c r="J26" s="78" t="s">
        <v>1823</v>
      </c>
      <c r="K26" s="78" t="s">
        <v>1824</v>
      </c>
    </row>
    <row r="27" s="1" customFormat="1" ht="22.5" spans="1:11">
      <c r="A27" s="21">
        <v>16</v>
      </c>
      <c r="B27" s="22" t="s">
        <v>147</v>
      </c>
      <c r="C27" s="31" t="s">
        <v>29</v>
      </c>
      <c r="D27" s="22" t="s">
        <v>1825</v>
      </c>
      <c r="E27" s="31">
        <v>426</v>
      </c>
      <c r="F27" s="36">
        <v>1483</v>
      </c>
      <c r="G27" s="36">
        <v>6138</v>
      </c>
      <c r="H27" s="34">
        <v>2021.01</v>
      </c>
      <c r="I27" s="34">
        <v>2021.08</v>
      </c>
      <c r="J27" s="31" t="s">
        <v>1826</v>
      </c>
      <c r="K27" s="21" t="s">
        <v>154</v>
      </c>
    </row>
    <row r="28" s="1" customFormat="1" ht="11.25" spans="1:11">
      <c r="A28" s="21">
        <v>17</v>
      </c>
      <c r="B28" s="22" t="s">
        <v>206</v>
      </c>
      <c r="C28" s="31" t="s">
        <v>29</v>
      </c>
      <c r="D28" s="22" t="s">
        <v>207</v>
      </c>
      <c r="E28" s="31">
        <v>470</v>
      </c>
      <c r="F28" s="37">
        <v>13288</v>
      </c>
      <c r="G28" s="37">
        <v>45879</v>
      </c>
      <c r="H28" s="38">
        <v>2021.03</v>
      </c>
      <c r="I28" s="38">
        <v>2021.12</v>
      </c>
      <c r="J28" s="21" t="s">
        <v>51</v>
      </c>
      <c r="K28" s="21" t="s">
        <v>51</v>
      </c>
    </row>
    <row r="29" s="1" customFormat="1" ht="11.25" spans="1:11">
      <c r="A29" s="21">
        <v>18</v>
      </c>
      <c r="B29" s="22" t="s">
        <v>209</v>
      </c>
      <c r="C29" s="31" t="s">
        <v>29</v>
      </c>
      <c r="D29" s="22" t="s">
        <v>210</v>
      </c>
      <c r="E29" s="31">
        <v>200</v>
      </c>
      <c r="F29" s="37">
        <v>13288</v>
      </c>
      <c r="G29" s="37">
        <v>45879</v>
      </c>
      <c r="H29" s="38">
        <v>2021.03</v>
      </c>
      <c r="I29" s="38">
        <v>2021.12</v>
      </c>
      <c r="J29" s="21" t="s">
        <v>51</v>
      </c>
      <c r="K29" s="21" t="s">
        <v>51</v>
      </c>
    </row>
    <row r="30" spans="1:11">
      <c r="A30" s="39" t="s">
        <v>212</v>
      </c>
      <c r="B30" s="40" t="s">
        <v>213</v>
      </c>
      <c r="C30" s="39"/>
      <c r="D30" s="41"/>
      <c r="E30" s="40">
        <f>E31+E32+E40+E47+E48+E49+E50+E51+E52</f>
        <v>29417.4241</v>
      </c>
      <c r="F30" s="42"/>
      <c r="G30" s="42"/>
      <c r="H30" s="43"/>
      <c r="I30" s="43"/>
      <c r="J30" s="74"/>
      <c r="K30" s="74"/>
    </row>
    <row r="31" spans="1:11">
      <c r="A31" s="39">
        <v>1</v>
      </c>
      <c r="B31" s="44" t="s">
        <v>215</v>
      </c>
      <c r="C31" s="21" t="s">
        <v>29</v>
      </c>
      <c r="D31" s="21" t="s">
        <v>218</v>
      </c>
      <c r="E31" s="45">
        <v>592</v>
      </c>
      <c r="F31" s="21">
        <v>1728</v>
      </c>
      <c r="G31" s="21">
        <v>6500</v>
      </c>
      <c r="H31" s="26">
        <v>2021.03</v>
      </c>
      <c r="I31" s="26">
        <v>2021.12</v>
      </c>
      <c r="J31" s="21" t="s">
        <v>51</v>
      </c>
      <c r="K31" s="21" t="s">
        <v>51</v>
      </c>
    </row>
    <row r="32" spans="1:11">
      <c r="A32" s="39">
        <v>2</v>
      </c>
      <c r="B32" s="44" t="s">
        <v>220</v>
      </c>
      <c r="C32" s="39"/>
      <c r="D32" s="41"/>
      <c r="E32" s="46">
        <f>E33+E34+E35+E36+E37+E38+E39</f>
        <v>22022.7541</v>
      </c>
      <c r="F32" s="47"/>
      <c r="G32" s="47"/>
      <c r="H32" s="47"/>
      <c r="I32" s="47"/>
      <c r="J32" s="39"/>
      <c r="K32" s="39"/>
    </row>
    <row r="33" s="1" customFormat="1" ht="22.5" spans="1:11">
      <c r="A33" s="31"/>
      <c r="B33" s="48" t="s">
        <v>1827</v>
      </c>
      <c r="C33" s="31" t="s">
        <v>223</v>
      </c>
      <c r="D33" s="48" t="s">
        <v>1828</v>
      </c>
      <c r="E33" s="49">
        <v>400</v>
      </c>
      <c r="F33" s="24">
        <v>2155</v>
      </c>
      <c r="G33" s="24">
        <v>7506</v>
      </c>
      <c r="H33" s="24">
        <v>2021.3</v>
      </c>
      <c r="I33" s="24">
        <v>2021.12</v>
      </c>
      <c r="J33" s="24" t="s">
        <v>1829</v>
      </c>
      <c r="K33" s="24" t="s">
        <v>230</v>
      </c>
    </row>
    <row r="34" s="1" customFormat="1" ht="22.5" spans="1:11">
      <c r="A34" s="31"/>
      <c r="B34" s="22" t="s">
        <v>1830</v>
      </c>
      <c r="C34" s="31" t="s">
        <v>223</v>
      </c>
      <c r="D34" s="50" t="s">
        <v>1831</v>
      </c>
      <c r="E34" s="51">
        <v>1616.6075</v>
      </c>
      <c r="F34" s="25">
        <v>5523</v>
      </c>
      <c r="G34" s="49">
        <v>18765</v>
      </c>
      <c r="H34" s="24">
        <v>2021.3</v>
      </c>
      <c r="I34" s="24">
        <v>2021.12</v>
      </c>
      <c r="J34" s="24" t="s">
        <v>1829</v>
      </c>
      <c r="K34" s="24" t="s">
        <v>230</v>
      </c>
    </row>
    <row r="35" s="1" customFormat="1" ht="22.5" spans="1:11">
      <c r="A35" s="31"/>
      <c r="B35" s="22" t="s">
        <v>1832</v>
      </c>
      <c r="C35" s="31" t="s">
        <v>223</v>
      </c>
      <c r="D35" s="52" t="s">
        <v>1833</v>
      </c>
      <c r="E35" s="25">
        <v>9476.7117</v>
      </c>
      <c r="F35" s="36">
        <v>71137</v>
      </c>
      <c r="G35" s="36">
        <v>7506</v>
      </c>
      <c r="H35" s="24">
        <v>2021.3</v>
      </c>
      <c r="I35" s="24">
        <v>2021.12</v>
      </c>
      <c r="J35" s="24" t="s">
        <v>1829</v>
      </c>
      <c r="K35" s="24" t="s">
        <v>230</v>
      </c>
    </row>
    <row r="36" s="1" customFormat="1" ht="22.5" spans="1:11">
      <c r="A36" s="31"/>
      <c r="B36" s="22" t="s">
        <v>1834</v>
      </c>
      <c r="C36" s="31" t="s">
        <v>223</v>
      </c>
      <c r="D36" s="22" t="s">
        <v>1835</v>
      </c>
      <c r="E36" s="25">
        <v>131.2688</v>
      </c>
      <c r="F36" s="25">
        <v>68316</v>
      </c>
      <c r="G36" s="25">
        <v>241924</v>
      </c>
      <c r="H36" s="24">
        <v>2021.3</v>
      </c>
      <c r="I36" s="24">
        <v>2021.12</v>
      </c>
      <c r="J36" s="24" t="s">
        <v>229</v>
      </c>
      <c r="K36" s="31" t="s">
        <v>1824</v>
      </c>
    </row>
    <row r="37" s="1" customFormat="1" ht="22.5" spans="1:11">
      <c r="A37" s="31"/>
      <c r="B37" s="22" t="s">
        <v>1836</v>
      </c>
      <c r="C37" s="31" t="s">
        <v>29</v>
      </c>
      <c r="D37" s="22" t="s">
        <v>1837</v>
      </c>
      <c r="E37" s="25">
        <v>6493.8</v>
      </c>
      <c r="F37" s="25">
        <v>3544</v>
      </c>
      <c r="G37" s="25">
        <v>14634</v>
      </c>
      <c r="H37" s="24">
        <v>2021.3</v>
      </c>
      <c r="I37" s="24">
        <v>2021.12</v>
      </c>
      <c r="J37" s="24" t="s">
        <v>229</v>
      </c>
      <c r="K37" s="24" t="s">
        <v>230</v>
      </c>
    </row>
    <row r="38" s="1" customFormat="1" ht="22.5" spans="1:11">
      <c r="A38" s="31"/>
      <c r="B38" s="22" t="s">
        <v>1838</v>
      </c>
      <c r="C38" s="31" t="s">
        <v>29</v>
      </c>
      <c r="D38" s="22" t="s">
        <v>1839</v>
      </c>
      <c r="E38" s="53">
        <v>1311.265</v>
      </c>
      <c r="F38" s="25">
        <v>3284</v>
      </c>
      <c r="G38" s="25">
        <v>12052</v>
      </c>
      <c r="H38" s="24">
        <v>2021.3</v>
      </c>
      <c r="I38" s="24">
        <v>2021.12</v>
      </c>
      <c r="J38" s="24" t="s">
        <v>229</v>
      </c>
      <c r="K38" s="24" t="s">
        <v>1030</v>
      </c>
    </row>
    <row r="39" s="1" customFormat="1" ht="22.5" spans="1:11">
      <c r="A39" s="31"/>
      <c r="B39" s="22" t="s">
        <v>1840</v>
      </c>
      <c r="C39" s="31" t="s">
        <v>29</v>
      </c>
      <c r="D39" s="22" t="s">
        <v>1841</v>
      </c>
      <c r="E39" s="25">
        <v>2593.1011</v>
      </c>
      <c r="F39" s="25">
        <v>15394</v>
      </c>
      <c r="G39" s="25">
        <v>53480</v>
      </c>
      <c r="H39" s="24">
        <v>2021.3</v>
      </c>
      <c r="I39" s="24">
        <v>2021.12</v>
      </c>
      <c r="J39" s="24" t="s">
        <v>229</v>
      </c>
      <c r="K39" s="24" t="s">
        <v>1030</v>
      </c>
    </row>
    <row r="40" spans="1:11">
      <c r="A40" s="39">
        <v>3</v>
      </c>
      <c r="B40" s="44" t="s">
        <v>1258</v>
      </c>
      <c r="C40" s="39"/>
      <c r="D40" s="41"/>
      <c r="E40" s="54">
        <f>E41+E42+E43+E44+E45+E46</f>
        <v>4756.67</v>
      </c>
      <c r="F40" s="47"/>
      <c r="G40" s="47"/>
      <c r="H40" s="47"/>
      <c r="I40" s="47"/>
      <c r="J40" s="39"/>
      <c r="K40" s="39"/>
    </row>
    <row r="41" s="1" customFormat="1" ht="22.5" spans="1:11">
      <c r="A41" s="55"/>
      <c r="B41" s="22" t="s">
        <v>1842</v>
      </c>
      <c r="C41" s="31" t="s">
        <v>1666</v>
      </c>
      <c r="D41" s="56" t="s">
        <v>1843</v>
      </c>
      <c r="E41" s="57">
        <v>410</v>
      </c>
      <c r="F41" s="34">
        <v>18152</v>
      </c>
      <c r="G41" s="34">
        <v>63803</v>
      </c>
      <c r="H41" s="58">
        <v>2020.4</v>
      </c>
      <c r="I41" s="58">
        <v>2020.12</v>
      </c>
      <c r="J41" s="79" t="s">
        <v>1266</v>
      </c>
      <c r="K41" s="60" t="s">
        <v>1267</v>
      </c>
    </row>
    <row r="42" s="1" customFormat="1" ht="22.5" spans="1:11">
      <c r="A42" s="55"/>
      <c r="B42" s="22" t="s">
        <v>1844</v>
      </c>
      <c r="C42" s="31" t="s">
        <v>29</v>
      </c>
      <c r="D42" s="56" t="s">
        <v>1845</v>
      </c>
      <c r="E42" s="57">
        <v>561.66</v>
      </c>
      <c r="F42" s="59">
        <v>13240</v>
      </c>
      <c r="G42" s="59">
        <v>46250</v>
      </c>
      <c r="H42" s="60">
        <v>2021.4</v>
      </c>
      <c r="I42" s="60">
        <v>2021.12</v>
      </c>
      <c r="J42" s="79" t="s">
        <v>1266</v>
      </c>
      <c r="K42" s="80" t="s">
        <v>1846</v>
      </c>
    </row>
    <row r="43" s="1" customFormat="1" ht="22.5" spans="1:11">
      <c r="A43" s="55"/>
      <c r="B43" s="22" t="s">
        <v>1847</v>
      </c>
      <c r="C43" s="31" t="s">
        <v>1666</v>
      </c>
      <c r="D43" s="27" t="s">
        <v>1848</v>
      </c>
      <c r="E43" s="25">
        <v>147.51</v>
      </c>
      <c r="F43" s="61">
        <v>126</v>
      </c>
      <c r="G43" s="61">
        <v>503</v>
      </c>
      <c r="H43" s="60">
        <v>2021.1</v>
      </c>
      <c r="I43" s="60">
        <v>2021.4</v>
      </c>
      <c r="J43" s="79" t="s">
        <v>1266</v>
      </c>
      <c r="K43" s="80" t="s">
        <v>1846</v>
      </c>
    </row>
    <row r="44" s="1" customFormat="1" ht="22.5" spans="1:11">
      <c r="A44" s="55"/>
      <c r="B44" s="22" t="s">
        <v>1849</v>
      </c>
      <c r="C44" s="31" t="s">
        <v>29</v>
      </c>
      <c r="D44" s="62" t="s">
        <v>1626</v>
      </c>
      <c r="E44" s="25">
        <v>52.5</v>
      </c>
      <c r="F44" s="63">
        <v>78</v>
      </c>
      <c r="G44" s="63">
        <v>269</v>
      </c>
      <c r="H44" s="60">
        <v>2021.1</v>
      </c>
      <c r="I44" s="60">
        <v>2021.4</v>
      </c>
      <c r="J44" s="79" t="s">
        <v>1266</v>
      </c>
      <c r="K44" s="80" t="s">
        <v>1846</v>
      </c>
    </row>
    <row r="45" s="1" customFormat="1" ht="22.5" spans="1:11">
      <c r="A45" s="55"/>
      <c r="B45" s="22" t="s">
        <v>1850</v>
      </c>
      <c r="C45" s="31" t="s">
        <v>29</v>
      </c>
      <c r="D45" s="64" t="s">
        <v>1632</v>
      </c>
      <c r="E45" s="25">
        <v>40</v>
      </c>
      <c r="F45" s="63">
        <v>998</v>
      </c>
      <c r="G45" s="63">
        <v>2950</v>
      </c>
      <c r="H45" s="60">
        <v>2021.9</v>
      </c>
      <c r="I45" s="60">
        <v>2021.12</v>
      </c>
      <c r="J45" s="31" t="s">
        <v>1266</v>
      </c>
      <c r="K45" s="60" t="s">
        <v>1418</v>
      </c>
    </row>
    <row r="46" s="1" customFormat="1" ht="22.5" spans="1:11">
      <c r="A46" s="55"/>
      <c r="B46" s="22" t="s">
        <v>1636</v>
      </c>
      <c r="C46" s="31" t="s">
        <v>29</v>
      </c>
      <c r="D46" s="27" t="s">
        <v>1637</v>
      </c>
      <c r="E46" s="25">
        <v>3545</v>
      </c>
      <c r="F46" s="21">
        <v>4396</v>
      </c>
      <c r="G46" s="21">
        <v>15080</v>
      </c>
      <c r="H46" s="60">
        <v>2021.1</v>
      </c>
      <c r="I46" s="60">
        <v>2021.4</v>
      </c>
      <c r="J46" s="79" t="s">
        <v>1266</v>
      </c>
      <c r="K46" s="80" t="s">
        <v>1846</v>
      </c>
    </row>
    <row r="47" ht="22.5" spans="1:11">
      <c r="A47" s="65" t="s">
        <v>1689</v>
      </c>
      <c r="B47" s="66" t="s">
        <v>1851</v>
      </c>
      <c r="C47" s="31" t="s">
        <v>223</v>
      </c>
      <c r="D47" s="22" t="s">
        <v>1852</v>
      </c>
      <c r="E47" s="67">
        <v>548</v>
      </c>
      <c r="F47" s="36">
        <v>8237</v>
      </c>
      <c r="G47" s="36">
        <v>33019</v>
      </c>
      <c r="H47" s="34">
        <v>2021.1</v>
      </c>
      <c r="I47" s="34">
        <v>2021.12</v>
      </c>
      <c r="J47" s="31" t="s">
        <v>1853</v>
      </c>
      <c r="K47" s="31" t="s">
        <v>1853</v>
      </c>
    </row>
    <row r="48" ht="22.5" spans="1:11">
      <c r="A48" s="65" t="s">
        <v>1691</v>
      </c>
      <c r="B48" s="66" t="s">
        <v>1645</v>
      </c>
      <c r="C48" s="31" t="s">
        <v>29</v>
      </c>
      <c r="D48" s="22" t="s">
        <v>1854</v>
      </c>
      <c r="E48" s="67">
        <v>380</v>
      </c>
      <c r="F48" s="36">
        <v>9133</v>
      </c>
      <c r="G48" s="68">
        <v>11545</v>
      </c>
      <c r="H48" s="34">
        <v>2021.01</v>
      </c>
      <c r="I48" s="34">
        <v>2021.12</v>
      </c>
      <c r="J48" s="31" t="s">
        <v>1853</v>
      </c>
      <c r="K48" s="31" t="s">
        <v>1853</v>
      </c>
    </row>
    <row r="49" ht="22.5" spans="1:11">
      <c r="A49" s="65" t="s">
        <v>1694</v>
      </c>
      <c r="B49" s="66" t="s">
        <v>1663</v>
      </c>
      <c r="C49" s="31" t="s">
        <v>29</v>
      </c>
      <c r="D49" s="22" t="s">
        <v>1855</v>
      </c>
      <c r="E49" s="67">
        <v>220</v>
      </c>
      <c r="F49" s="36">
        <v>4875</v>
      </c>
      <c r="G49" s="68">
        <v>4784</v>
      </c>
      <c r="H49" s="34">
        <v>2021.01</v>
      </c>
      <c r="I49" s="34">
        <v>2021.12</v>
      </c>
      <c r="J49" s="31" t="s">
        <v>1853</v>
      </c>
      <c r="K49" s="31" t="s">
        <v>1853</v>
      </c>
    </row>
    <row r="50" spans="1:11">
      <c r="A50" s="65" t="s">
        <v>1697</v>
      </c>
      <c r="B50" s="66" t="s">
        <v>1676</v>
      </c>
      <c r="C50" s="31" t="s">
        <v>29</v>
      </c>
      <c r="D50" s="22" t="s">
        <v>1856</v>
      </c>
      <c r="E50" s="67">
        <v>200</v>
      </c>
      <c r="F50" s="25">
        <v>1370</v>
      </c>
      <c r="G50" s="25">
        <v>5315</v>
      </c>
      <c r="H50" s="34">
        <v>2021.1</v>
      </c>
      <c r="I50" s="34">
        <v>2021.12</v>
      </c>
      <c r="J50" s="31" t="s">
        <v>1853</v>
      </c>
      <c r="K50" s="31" t="s">
        <v>1853</v>
      </c>
    </row>
    <row r="51" ht="24" spans="1:11">
      <c r="A51" s="65" t="s">
        <v>1700</v>
      </c>
      <c r="B51" s="69" t="s">
        <v>1709</v>
      </c>
      <c r="C51" s="31" t="s">
        <v>29</v>
      </c>
      <c r="D51" s="22" t="s">
        <v>1711</v>
      </c>
      <c r="E51" s="67">
        <v>140</v>
      </c>
      <c r="F51" s="25">
        <v>1471</v>
      </c>
      <c r="G51" s="25">
        <v>6071</v>
      </c>
      <c r="H51" s="24">
        <v>2021.3</v>
      </c>
      <c r="I51" s="24">
        <v>2021.12</v>
      </c>
      <c r="J51" s="21" t="s">
        <v>1713</v>
      </c>
      <c r="K51" s="21" t="s">
        <v>1714</v>
      </c>
    </row>
    <row r="52" spans="1:11">
      <c r="A52" s="65" t="s">
        <v>1701</v>
      </c>
      <c r="B52" s="69" t="s">
        <v>1716</v>
      </c>
      <c r="C52" s="31" t="s">
        <v>29</v>
      </c>
      <c r="D52" s="23" t="s">
        <v>1718</v>
      </c>
      <c r="E52" s="67">
        <v>558</v>
      </c>
      <c r="F52" s="26">
        <v>53234</v>
      </c>
      <c r="G52" s="26">
        <v>186320</v>
      </c>
      <c r="H52" s="26">
        <v>2021.01</v>
      </c>
      <c r="I52" s="26">
        <v>2021.12</v>
      </c>
      <c r="J52" s="21" t="s">
        <v>1720</v>
      </c>
      <c r="K52" s="21" t="s">
        <v>1720</v>
      </c>
    </row>
    <row r="53" spans="1:11">
      <c r="A53" s="70" t="s">
        <v>1721</v>
      </c>
      <c r="B53" s="70" t="s">
        <v>77</v>
      </c>
      <c r="C53" s="39"/>
      <c r="D53" s="71"/>
      <c r="E53" s="46">
        <f>E54+E55</f>
        <v>1340</v>
      </c>
      <c r="F53" s="47"/>
      <c r="G53" s="47"/>
      <c r="H53" s="72"/>
      <c r="I53" s="72"/>
      <c r="J53" s="74"/>
      <c r="K53" s="74"/>
    </row>
    <row r="54" s="1" customFormat="1" ht="11.25" spans="1:11">
      <c r="A54" s="73">
        <v>1</v>
      </c>
      <c r="B54" s="24" t="s">
        <v>1722</v>
      </c>
      <c r="C54" s="31" t="s">
        <v>29</v>
      </c>
      <c r="D54" s="48" t="s">
        <v>1723</v>
      </c>
      <c r="E54" s="24">
        <v>1040</v>
      </c>
      <c r="F54" s="24">
        <v>7055</v>
      </c>
      <c r="G54" s="24">
        <v>18200</v>
      </c>
      <c r="H54" s="24">
        <v>2021.3</v>
      </c>
      <c r="I54" s="24">
        <v>2021.12</v>
      </c>
      <c r="J54" s="24" t="s">
        <v>1725</v>
      </c>
      <c r="K54" s="24" t="s">
        <v>1725</v>
      </c>
    </row>
    <row r="55" s="1" customFormat="1" ht="11.25" spans="1:11">
      <c r="A55" s="73">
        <v>2</v>
      </c>
      <c r="B55" s="24" t="s">
        <v>1726</v>
      </c>
      <c r="C55" s="24" t="s">
        <v>29</v>
      </c>
      <c r="D55" s="48" t="s">
        <v>1726</v>
      </c>
      <c r="E55" s="24">
        <v>300</v>
      </c>
      <c r="F55" s="24">
        <v>4500</v>
      </c>
      <c r="G55" s="24">
        <v>900</v>
      </c>
      <c r="H55" s="24">
        <v>2021.01</v>
      </c>
      <c r="I55" s="24">
        <v>2021.12</v>
      </c>
      <c r="J55" s="24" t="s">
        <v>1725</v>
      </c>
      <c r="K55" s="24" t="s">
        <v>1725</v>
      </c>
    </row>
    <row r="56" spans="1:11">
      <c r="A56" s="70" t="s">
        <v>1728</v>
      </c>
      <c r="B56" s="70" t="s">
        <v>1729</v>
      </c>
      <c r="C56" s="74"/>
      <c r="D56" s="41"/>
      <c r="E56" s="75">
        <f>E57+E58+E59+E60</f>
        <v>1930</v>
      </c>
      <c r="F56" s="47"/>
      <c r="G56" s="47"/>
      <c r="H56" s="47"/>
      <c r="I56" s="47"/>
      <c r="J56" s="39"/>
      <c r="K56" s="39"/>
    </row>
    <row r="57" s="1" customFormat="1" ht="11.25" spans="1:11">
      <c r="A57" s="21">
        <v>1</v>
      </c>
      <c r="B57" s="23" t="s">
        <v>1730</v>
      </c>
      <c r="C57" s="21" t="s">
        <v>29</v>
      </c>
      <c r="D57" s="23" t="s">
        <v>1731</v>
      </c>
      <c r="E57" s="30">
        <v>1150</v>
      </c>
      <c r="F57" s="21">
        <v>13288</v>
      </c>
      <c r="G57" s="21">
        <v>45879</v>
      </c>
      <c r="H57" s="26">
        <v>2021.01</v>
      </c>
      <c r="I57" s="26">
        <v>2021.12</v>
      </c>
      <c r="J57" s="21" t="s">
        <v>1733</v>
      </c>
      <c r="K57" s="21" t="s">
        <v>1733</v>
      </c>
    </row>
    <row r="58" s="1" customFormat="1" ht="11.25" spans="1:11">
      <c r="A58" s="21">
        <v>2</v>
      </c>
      <c r="B58" s="23" t="s">
        <v>1734</v>
      </c>
      <c r="C58" s="21" t="s">
        <v>29</v>
      </c>
      <c r="D58" s="23" t="s">
        <v>1735</v>
      </c>
      <c r="E58" s="30">
        <v>220</v>
      </c>
      <c r="F58" s="21">
        <v>13288</v>
      </c>
      <c r="G58" s="21">
        <v>45879</v>
      </c>
      <c r="H58" s="26">
        <v>2021.01</v>
      </c>
      <c r="I58" s="26">
        <v>2021.12</v>
      </c>
      <c r="J58" s="21" t="s">
        <v>83</v>
      </c>
      <c r="K58" s="21" t="s">
        <v>83</v>
      </c>
    </row>
    <row r="59" s="1" customFormat="1" ht="22.5" spans="1:11">
      <c r="A59" s="21">
        <v>3</v>
      </c>
      <c r="B59" s="22" t="s">
        <v>1736</v>
      </c>
      <c r="C59" s="21" t="s">
        <v>29</v>
      </c>
      <c r="D59" s="22" t="s">
        <v>1737</v>
      </c>
      <c r="E59" s="25">
        <v>300</v>
      </c>
      <c r="F59" s="21">
        <v>13288</v>
      </c>
      <c r="G59" s="21">
        <v>45879</v>
      </c>
      <c r="H59" s="26">
        <v>2021.01</v>
      </c>
      <c r="I59" s="26">
        <v>2021.12</v>
      </c>
      <c r="J59" s="21" t="s">
        <v>1739</v>
      </c>
      <c r="K59" s="21" t="s">
        <v>1739</v>
      </c>
    </row>
    <row r="60" s="1" customFormat="1" ht="11.25" spans="1:11">
      <c r="A60" s="21">
        <v>4</v>
      </c>
      <c r="B60" s="22" t="s">
        <v>1740</v>
      </c>
      <c r="C60" s="21" t="s">
        <v>223</v>
      </c>
      <c r="D60" s="22" t="s">
        <v>1741</v>
      </c>
      <c r="E60" s="25">
        <v>260</v>
      </c>
      <c r="F60" s="21">
        <v>2600</v>
      </c>
      <c r="G60" s="21">
        <v>2600</v>
      </c>
      <c r="H60" s="26">
        <v>2021.01</v>
      </c>
      <c r="I60" s="26">
        <v>2021.12</v>
      </c>
      <c r="J60" s="21" t="s">
        <v>1743</v>
      </c>
      <c r="K60" s="21" t="s">
        <v>1743</v>
      </c>
    </row>
    <row r="61" spans="1:11">
      <c r="A61" s="39" t="s">
        <v>1744</v>
      </c>
      <c r="B61" s="40" t="s">
        <v>1745</v>
      </c>
      <c r="C61" s="39"/>
      <c r="D61" s="41"/>
      <c r="E61" s="46">
        <f>E62+E63+E64+E65+E66</f>
        <v>2455</v>
      </c>
      <c r="F61" s="47"/>
      <c r="G61" s="47"/>
      <c r="H61" s="47"/>
      <c r="I61" s="47"/>
      <c r="J61" s="39"/>
      <c r="K61" s="39"/>
    </row>
    <row r="62" s="1" customFormat="1" ht="11.25" spans="1:11">
      <c r="A62" s="55">
        <v>1</v>
      </c>
      <c r="B62" s="22" t="s">
        <v>1746</v>
      </c>
      <c r="C62" s="31" t="s">
        <v>29</v>
      </c>
      <c r="D62" s="23" t="s">
        <v>1857</v>
      </c>
      <c r="E62" s="25">
        <v>270</v>
      </c>
      <c r="F62" s="34">
        <v>4000</v>
      </c>
      <c r="G62" s="34">
        <v>13320</v>
      </c>
      <c r="H62" s="34">
        <v>2021.1</v>
      </c>
      <c r="I62" s="34">
        <v>2021.12</v>
      </c>
      <c r="J62" s="21" t="s">
        <v>83</v>
      </c>
      <c r="K62" s="21" t="s">
        <v>83</v>
      </c>
    </row>
    <row r="63" s="1" customFormat="1" ht="11.25" spans="1:11">
      <c r="A63" s="55">
        <v>2</v>
      </c>
      <c r="B63" s="32" t="s">
        <v>1751</v>
      </c>
      <c r="C63" s="31" t="s">
        <v>29</v>
      </c>
      <c r="D63" s="32" t="s">
        <v>1752</v>
      </c>
      <c r="E63" s="25">
        <v>330</v>
      </c>
      <c r="F63" s="34">
        <v>2200</v>
      </c>
      <c r="G63" s="34">
        <v>2200</v>
      </c>
      <c r="H63" s="34">
        <v>2021.1</v>
      </c>
      <c r="I63" s="34">
        <v>2021.12</v>
      </c>
      <c r="J63" s="21" t="s">
        <v>83</v>
      </c>
      <c r="K63" s="21" t="s">
        <v>83</v>
      </c>
    </row>
    <row r="64" s="1" customFormat="1" ht="12" customHeight="1" spans="1:11">
      <c r="A64" s="55">
        <v>3</v>
      </c>
      <c r="B64" s="22" t="s">
        <v>1754</v>
      </c>
      <c r="C64" s="21" t="s">
        <v>29</v>
      </c>
      <c r="D64" s="22" t="s">
        <v>1858</v>
      </c>
      <c r="E64" s="61">
        <v>1305</v>
      </c>
      <c r="F64" s="31">
        <v>1305</v>
      </c>
      <c r="G64" s="31">
        <v>2219</v>
      </c>
      <c r="H64" s="26">
        <v>2021.01</v>
      </c>
      <c r="I64" s="26">
        <v>2021.12</v>
      </c>
      <c r="J64" s="31" t="s">
        <v>1743</v>
      </c>
      <c r="K64" s="31" t="s">
        <v>1743</v>
      </c>
    </row>
    <row r="65" s="1" customFormat="1" ht="11.25" spans="1:11">
      <c r="A65" s="55">
        <v>4</v>
      </c>
      <c r="B65" s="22" t="s">
        <v>1758</v>
      </c>
      <c r="C65" s="21" t="s">
        <v>223</v>
      </c>
      <c r="D65" s="22" t="s">
        <v>1760</v>
      </c>
      <c r="E65" s="25">
        <v>100</v>
      </c>
      <c r="F65" s="25">
        <v>100</v>
      </c>
      <c r="G65" s="25">
        <v>350</v>
      </c>
      <c r="H65" s="26">
        <v>2021.01</v>
      </c>
      <c r="I65" s="26">
        <v>2021.12</v>
      </c>
      <c r="J65" s="31" t="s">
        <v>1743</v>
      </c>
      <c r="K65" s="31" t="s">
        <v>351</v>
      </c>
    </row>
    <row r="66" s="1" customFormat="1" ht="11.25" spans="1:11">
      <c r="A66" s="55">
        <v>5</v>
      </c>
      <c r="B66" s="22" t="s">
        <v>1762</v>
      </c>
      <c r="C66" s="21" t="s">
        <v>29</v>
      </c>
      <c r="D66" s="22" t="s">
        <v>1763</v>
      </c>
      <c r="E66" s="25">
        <v>450</v>
      </c>
      <c r="F66" s="25">
        <v>5000</v>
      </c>
      <c r="G66" s="25">
        <v>5000</v>
      </c>
      <c r="H66" s="26">
        <v>2021.01</v>
      </c>
      <c r="I66" s="26">
        <v>2021.12</v>
      </c>
      <c r="J66" s="31" t="s">
        <v>1743</v>
      </c>
      <c r="K66" s="31" t="s">
        <v>1743</v>
      </c>
    </row>
    <row r="67" s="2" customFormat="1" spans="1:11">
      <c r="A67" s="81" t="s">
        <v>1766</v>
      </c>
      <c r="B67" s="82" t="s">
        <v>1767</v>
      </c>
      <c r="C67" s="33" t="s">
        <v>29</v>
      </c>
      <c r="D67" s="83" t="s">
        <v>1859</v>
      </c>
      <c r="E67" s="84">
        <v>300</v>
      </c>
      <c r="F67" s="33">
        <v>2199</v>
      </c>
      <c r="G67" s="33">
        <v>8206</v>
      </c>
      <c r="H67" s="33">
        <v>2021.09</v>
      </c>
      <c r="I67" s="33">
        <v>2021.12</v>
      </c>
      <c r="J67" s="33" t="s">
        <v>83</v>
      </c>
      <c r="K67" s="33" t="s">
        <v>1860</v>
      </c>
    </row>
    <row r="68" s="2" customFormat="1" spans="1:11">
      <c r="A68" s="81" t="s">
        <v>1794</v>
      </c>
      <c r="B68" s="82" t="s">
        <v>1795</v>
      </c>
      <c r="C68" s="33" t="s">
        <v>29</v>
      </c>
      <c r="D68" s="83" t="s">
        <v>1861</v>
      </c>
      <c r="E68" s="84">
        <v>410</v>
      </c>
      <c r="F68" s="33">
        <v>862</v>
      </c>
      <c r="G68" s="33">
        <v>3340</v>
      </c>
      <c r="H68" s="33">
        <v>2021.09</v>
      </c>
      <c r="I68" s="33">
        <v>2021.12</v>
      </c>
      <c r="J68" s="33" t="s">
        <v>83</v>
      </c>
      <c r="K68" s="33" t="s">
        <v>1862</v>
      </c>
    </row>
  </sheetData>
  <mergeCells count="9">
    <mergeCell ref="A1:K1"/>
    <mergeCell ref="F2:G2"/>
    <mergeCell ref="H2:I2"/>
    <mergeCell ref="J2:K2"/>
    <mergeCell ref="A2:A3"/>
    <mergeCell ref="B2:B3"/>
    <mergeCell ref="C2:C3"/>
    <mergeCell ref="D2:D3"/>
    <mergeCell ref="E2:E3"/>
  </mergeCells>
  <printOptions horizontalCentered="1"/>
  <pageMargins left="0.511805555555556" right="0.472222222222222"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夜丶独醉</cp:lastModifiedBy>
  <dcterms:created xsi:type="dcterms:W3CDTF">2020-03-13T01:43:00Z</dcterms:created>
  <dcterms:modified xsi:type="dcterms:W3CDTF">2021-11-24T06:36:22Z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49222BDD00BD4F57995FC00DC6831148</vt:lpwstr>
  </property>
</Properties>
</file>