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2" activeTab="12"/>
  </bookViews>
  <sheets>
    <sheet name="明细表（发放）" sheetId="14" r:id="rId1"/>
    <sheet name="数据汇总表" sheetId="1" r:id="rId2"/>
    <sheet name="扶罗镇" sheetId="3" r:id="rId3"/>
    <sheet name="步头降乡" sheetId="4" r:id="rId4"/>
    <sheet name="鱼市镇" sheetId="5" r:id="rId5"/>
    <sheet name="中寨镇" sheetId="6" r:id="rId6"/>
    <sheet name="林冲镇" sheetId="7" r:id="rId7"/>
    <sheet name="米贝乡" sheetId="8" r:id="rId8"/>
    <sheet name="晃州镇" sheetId="9" r:id="rId9"/>
    <sheet name="贡溪镇" sheetId="10" r:id="rId10"/>
    <sheet name="凉伞镇" sheetId="11" r:id="rId11"/>
    <sheet name="禾滩镇" sheetId="12" r:id="rId12"/>
    <sheet name="波洲镇" sheetId="13" r:id="rId13"/>
  </sheets>
  <definedNames>
    <definedName name="_xlnm._FilterDatabase" localSheetId="0" hidden="1">'明细表（发放）'!$A$6:$BA$250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<sst xmlns="http://schemas.openxmlformats.org/spreadsheetml/2006/main" count="3468" uniqueCount="1072">
  <si>
    <r>
      <rPr>
        <sz val="17"/>
        <rFont val="FangSong"/>
        <charset val="134"/>
      </rPr>
      <t>附件3</t>
    </r>
  </si>
  <si>
    <r>
      <rPr>
        <sz val="12"/>
        <rFont val="SimSun"/>
        <charset val="134"/>
      </rPr>
      <t>填报人：</t>
    </r>
  </si>
  <si>
    <r>
      <rPr>
        <sz val="12"/>
        <rFont val="SimSun"/>
        <charset val="204"/>
      </rPr>
      <t xml:space="preserve">
</t>
    </r>
    <r>
      <rPr>
        <sz val="3"/>
        <rFont val="Arial"/>
        <charset val="204"/>
      </rPr>
      <t xml:space="preserve">
</t>
    </r>
    <r>
      <rPr>
        <sz val="12"/>
        <rFont val="SimSun"/>
        <charset val="204"/>
      </rPr>
      <t>审核人：                          负责人(签字):</t>
    </r>
  </si>
  <si>
    <r>
      <rPr>
        <sz val="12"/>
        <rFont val="SimSun"/>
        <charset val="134"/>
      </rPr>
      <t>时间：   年     月</t>
    </r>
  </si>
  <si>
    <t>序号</t>
  </si>
  <si>
    <t>乡镇</t>
  </si>
  <si>
    <t>村名</t>
  </si>
  <si>
    <t>组名</t>
  </si>
  <si>
    <t>户主姓名</t>
  </si>
  <si>
    <t>身份证号码</t>
  </si>
  <si>
    <t>家庭
数</t>
  </si>
  <si>
    <t>补贴号</t>
  </si>
  <si>
    <t>项目规模</t>
  </si>
  <si>
    <t>合计（元）</t>
  </si>
  <si>
    <t>封顶金
额(家
庭人口
数以
1000)</t>
  </si>
  <si>
    <t>实补金额
(小于等
于划页全
额 )</t>
  </si>
  <si>
    <t>中药材（亩）</t>
  </si>
  <si>
    <t>粮食作物（亩）</t>
  </si>
  <si>
    <t>商品蔬菜（亩）</t>
  </si>
  <si>
    <t>水果（亩）</t>
  </si>
  <si>
    <t>烤烟（亩）</t>
  </si>
  <si>
    <t>家畜（头、只）</t>
  </si>
  <si>
    <t>家禽</t>
  </si>
  <si>
    <t>特色养殖（箱）</t>
  </si>
  <si>
    <t>黄精</t>
  </si>
  <si>
    <t>奖补 金额</t>
  </si>
  <si>
    <t>博落回</t>
  </si>
  <si>
    <t>钩藤</t>
  </si>
  <si>
    <t>吴茱萸</t>
  </si>
  <si>
    <t>奖补金额</t>
  </si>
  <si>
    <t>小计</t>
  </si>
  <si>
    <t>优质稻</t>
  </si>
  <si>
    <t>侗藏红米</t>
  </si>
  <si>
    <t>露天种植</t>
  </si>
  <si>
    <t>大棚种植</t>
  </si>
  <si>
    <t>水果</t>
  </si>
  <si>
    <t>烤烟</t>
  </si>
  <si>
    <t>成年牛</t>
  </si>
  <si>
    <t>牛犊</t>
  </si>
  <si>
    <t>成年猪</t>
  </si>
  <si>
    <t>成年羊</t>
  </si>
  <si>
    <t>鸡</t>
  </si>
  <si>
    <t>鸭</t>
  </si>
  <si>
    <t>原有中锋</t>
  </si>
  <si>
    <t>新增中锋</t>
  </si>
  <si>
    <t>扶罗镇</t>
  </si>
  <si>
    <t>弓判</t>
  </si>
  <si>
    <t>盖水</t>
  </si>
  <si>
    <t>杨天益</t>
  </si>
  <si>
    <t>433026********511X</t>
  </si>
  <si>
    <t>6230901012080075809</t>
  </si>
  <si>
    <t>竹树</t>
  </si>
  <si>
    <t>老寨</t>
  </si>
  <si>
    <t>杨世根</t>
  </si>
  <si>
    <t>433026********4815</t>
  </si>
  <si>
    <t>6230901012080641600</t>
  </si>
  <si>
    <t>枫木</t>
  </si>
  <si>
    <t>田头</t>
  </si>
  <si>
    <t>姚沅轩</t>
  </si>
  <si>
    <t>431227********5713</t>
  </si>
  <si>
    <t>6215392018014639930</t>
  </si>
  <si>
    <t>姚祖权</t>
  </si>
  <si>
    <t>433026********5716</t>
  </si>
  <si>
    <t>81014700003481110</t>
  </si>
  <si>
    <t>皂溪村</t>
  </si>
  <si>
    <t>下溪组</t>
  </si>
  <si>
    <t>杨小妹</t>
  </si>
  <si>
    <t>433026********5120</t>
  </si>
  <si>
    <t>81014700003388586</t>
  </si>
  <si>
    <t>上溪组</t>
  </si>
  <si>
    <t>姚凤桃</t>
  </si>
  <si>
    <t>431227********5128</t>
  </si>
  <si>
    <t>81014700175749070</t>
  </si>
  <si>
    <t>云溪组</t>
  </si>
  <si>
    <t>舒友吉</t>
  </si>
  <si>
    <t>433026********5110</t>
  </si>
  <si>
    <t>6230901012080068895</t>
  </si>
  <si>
    <t>姚祝英</t>
  </si>
  <si>
    <t>433026********512X</t>
  </si>
  <si>
    <t>6230901012080969449</t>
  </si>
  <si>
    <t>岑直组</t>
  </si>
  <si>
    <t>黄兴龙</t>
  </si>
  <si>
    <t>433026********5119</t>
  </si>
  <si>
    <t>81014700003358801</t>
  </si>
  <si>
    <t>红星村</t>
  </si>
  <si>
    <t>李家组</t>
  </si>
  <si>
    <t>李培登</t>
  </si>
  <si>
    <t>433026********5719</t>
  </si>
  <si>
    <t>81014700001828032</t>
  </si>
  <si>
    <t>克寨村</t>
  </si>
  <si>
    <t>小笨组</t>
  </si>
  <si>
    <t>杨召全</t>
  </si>
  <si>
    <t>433026********5137</t>
  </si>
  <si>
    <t>6230901012081329320</t>
  </si>
  <si>
    <t>院子组</t>
  </si>
  <si>
    <t>杨永铭</t>
  </si>
  <si>
    <t>433026********5116</t>
  </si>
  <si>
    <t>6230901012080091087</t>
  </si>
  <si>
    <t>坝马组</t>
  </si>
  <si>
    <t>吴政福</t>
  </si>
  <si>
    <t>431227********6932</t>
  </si>
  <si>
    <t>6230901012081165492</t>
  </si>
  <si>
    <t>河坎组</t>
  </si>
  <si>
    <t>杨传镜</t>
  </si>
  <si>
    <t>92080000105478783011</t>
  </si>
  <si>
    <t>吴承银</t>
  </si>
  <si>
    <t>6230901012080090832</t>
  </si>
  <si>
    <t>排芳组</t>
  </si>
  <si>
    <t>胡绍发</t>
  </si>
  <si>
    <t>433026********5138</t>
  </si>
  <si>
    <t>6230901012080901517</t>
  </si>
  <si>
    <t>新寨</t>
  </si>
  <si>
    <t>朝阳</t>
  </si>
  <si>
    <t>杨天立</t>
  </si>
  <si>
    <t>431227********4000</t>
  </si>
  <si>
    <t>81014700000992500</t>
  </si>
  <si>
    <t>磨溪</t>
  </si>
  <si>
    <t>道塘</t>
  </si>
  <si>
    <t>杨永根</t>
  </si>
  <si>
    <t>433026********331X</t>
  </si>
  <si>
    <t>6230901012080473046</t>
  </si>
  <si>
    <t>东风村</t>
  </si>
  <si>
    <t>东风组</t>
  </si>
  <si>
    <t>姚卫发</t>
  </si>
  <si>
    <t>433026********5511</t>
  </si>
  <si>
    <t>81014700003404327</t>
  </si>
  <si>
    <t>五甲</t>
  </si>
  <si>
    <t>杨光禹</t>
  </si>
  <si>
    <t>433026********5112</t>
  </si>
  <si>
    <t>6230901012081105233</t>
  </si>
  <si>
    <t>坪地村</t>
  </si>
  <si>
    <t>么油</t>
  </si>
  <si>
    <t>舒林彬</t>
  </si>
  <si>
    <t xml:space="preserve">433026********5717                        </t>
  </si>
  <si>
    <t>6230901012080411921</t>
  </si>
  <si>
    <t>八佑</t>
  </si>
  <si>
    <t>杨序塘</t>
  </si>
  <si>
    <t>433026********5718</t>
  </si>
  <si>
    <t>81014700003528014</t>
  </si>
  <si>
    <t>圭界村</t>
  </si>
  <si>
    <t>豪玖组</t>
  </si>
  <si>
    <t>杨通钦</t>
  </si>
  <si>
    <t>433026********4813</t>
  </si>
  <si>
    <t>81014700002066800</t>
  </si>
  <si>
    <t>团结组</t>
  </si>
  <si>
    <t>杨光荣</t>
  </si>
  <si>
    <t>433026********4819</t>
  </si>
  <si>
    <t>81014700004191200</t>
  </si>
  <si>
    <t>步头降乡</t>
  </si>
  <si>
    <t>双溪</t>
  </si>
  <si>
    <t>卧芒</t>
  </si>
  <si>
    <t>李沅岩</t>
  </si>
  <si>
    <t>431227********0013</t>
  </si>
  <si>
    <t>6230901012080260000</t>
  </si>
  <si>
    <t>白岩溪</t>
  </si>
  <si>
    <t>彭际召</t>
  </si>
  <si>
    <t>433026********0616</t>
  </si>
  <si>
    <t>6230901012080263868</t>
  </si>
  <si>
    <t>大秉溪</t>
  </si>
  <si>
    <t>金祖祥</t>
  </si>
  <si>
    <t>431227********0617</t>
  </si>
  <si>
    <t>81014700056815664</t>
  </si>
  <si>
    <t>方田</t>
  </si>
  <si>
    <t>田连能</t>
  </si>
  <si>
    <t>433026********061X</t>
  </si>
  <si>
    <t>6230901012080261813</t>
  </si>
  <si>
    <t>涞溪村</t>
  </si>
  <si>
    <t>老屋组</t>
  </si>
  <si>
    <t>彭际来</t>
  </si>
  <si>
    <t>433026********0614</t>
  </si>
  <si>
    <t>6230901012080255856</t>
  </si>
  <si>
    <t>黄阳村</t>
  </si>
  <si>
    <t>棉花地</t>
  </si>
  <si>
    <t>彭一拼</t>
  </si>
  <si>
    <t xml:space="preserve">433026********0610  </t>
  </si>
  <si>
    <t>6230901012081003354</t>
  </si>
  <si>
    <t>火垅寨</t>
  </si>
  <si>
    <t xml:space="preserve">余高里  </t>
  </si>
  <si>
    <t xml:space="preserve">522634********3826  </t>
  </si>
  <si>
    <t>6230901060013493938</t>
  </si>
  <si>
    <t>火烟洞</t>
  </si>
  <si>
    <t>金祖明</t>
  </si>
  <si>
    <t>433026********0613</t>
  </si>
  <si>
    <t>6230901012081133557</t>
  </si>
  <si>
    <t>陈桃仙</t>
  </si>
  <si>
    <t>433026********0620</t>
  </si>
  <si>
    <t>6230901012080268420</t>
  </si>
  <si>
    <t>勾冲</t>
  </si>
  <si>
    <t>蒲德周</t>
  </si>
  <si>
    <t>433026********0618</t>
  </si>
  <si>
    <t>92080000102675821011</t>
  </si>
  <si>
    <t>沈家桥</t>
  </si>
  <si>
    <t>杨澄域</t>
  </si>
  <si>
    <t>431227********2553</t>
  </si>
  <si>
    <t>81014700002418615</t>
  </si>
  <si>
    <t>彭云亮</t>
  </si>
  <si>
    <t>433026********0637</t>
  </si>
  <si>
    <t>81014700125184255</t>
  </si>
  <si>
    <t>土鹿坪</t>
  </si>
  <si>
    <t>塘家</t>
  </si>
  <si>
    <t>彭际忠</t>
  </si>
  <si>
    <t>433026********0639</t>
  </si>
  <si>
    <t>6230901012081128680</t>
  </si>
  <si>
    <t>张家军</t>
  </si>
  <si>
    <t>433026********0617</t>
  </si>
  <si>
    <t>81014700003659321（彭际青）</t>
  </si>
  <si>
    <t>楠泥山</t>
  </si>
  <si>
    <t>彭玉模</t>
  </si>
  <si>
    <t>433026********0610</t>
  </si>
  <si>
    <t>6230901012080805353</t>
  </si>
  <si>
    <t>大仕溪</t>
  </si>
  <si>
    <t>彭玉尧</t>
  </si>
  <si>
    <t>433026********0611</t>
  </si>
  <si>
    <t>6230901012080232160</t>
  </si>
  <si>
    <t>碧竹坡</t>
  </si>
  <si>
    <t>蒲祖吉</t>
  </si>
  <si>
    <t>81014700003661249</t>
  </si>
  <si>
    <t>彭际兰</t>
  </si>
  <si>
    <t>81014700003635468</t>
  </si>
  <si>
    <t>岩嘴</t>
  </si>
  <si>
    <t>彭冬竹</t>
  </si>
  <si>
    <t>433026********0624</t>
  </si>
  <si>
    <t>81014700003682894</t>
  </si>
  <si>
    <t>新江村</t>
  </si>
  <si>
    <t>青山界</t>
  </si>
  <si>
    <t>蒲学海</t>
  </si>
  <si>
    <t>433030********1412</t>
  </si>
  <si>
    <t>81014700117854630</t>
  </si>
  <si>
    <t>缭秧田</t>
  </si>
  <si>
    <t>杨贵花</t>
  </si>
  <si>
    <t>433026********0628</t>
  </si>
  <si>
    <t>81014700002220590</t>
  </si>
  <si>
    <t>塘边组</t>
  </si>
  <si>
    <t>蒲曾良</t>
  </si>
  <si>
    <t>433026********0631</t>
  </si>
  <si>
    <t>6230901012081130165</t>
  </si>
  <si>
    <t>江头组</t>
  </si>
  <si>
    <t>蒲明金</t>
  </si>
  <si>
    <t>6230901012080907852</t>
  </si>
  <si>
    <t>小江冲</t>
  </si>
  <si>
    <t>吴可洪</t>
  </si>
  <si>
    <t>6230901012080249321</t>
  </si>
  <si>
    <t>天雷村</t>
  </si>
  <si>
    <t>地门前</t>
  </si>
  <si>
    <t>蒲昭兵</t>
  </si>
  <si>
    <t>433026********0612</t>
  </si>
  <si>
    <t>6230901012080252879</t>
  </si>
  <si>
    <t>步头降村</t>
  </si>
  <si>
    <t>吴言洪</t>
  </si>
  <si>
    <t>81014700003643413</t>
  </si>
  <si>
    <t>鱼市镇</t>
  </si>
  <si>
    <t>新桥村</t>
  </si>
  <si>
    <t>酒店塘</t>
  </si>
  <si>
    <t>郭志忠</t>
  </si>
  <si>
    <t>433026********241X</t>
  </si>
  <si>
    <t>6230901012080334644</t>
  </si>
  <si>
    <t>岩山村</t>
  </si>
  <si>
    <t>下寨</t>
  </si>
  <si>
    <t>杨文英</t>
  </si>
  <si>
    <t>433026********244X</t>
  </si>
  <si>
    <t>6230901012080836655</t>
  </si>
  <si>
    <t>光辉村</t>
  </si>
  <si>
    <t>罗家</t>
  </si>
  <si>
    <t>罗道荣</t>
  </si>
  <si>
    <t>433026********2413</t>
  </si>
  <si>
    <t>81014700003962723</t>
  </si>
  <si>
    <t>东坡</t>
  </si>
  <si>
    <t>潘大妹</t>
  </si>
  <si>
    <t>81014700001547925</t>
  </si>
  <si>
    <t>大坝河村</t>
  </si>
  <si>
    <t>古里</t>
  </si>
  <si>
    <t>吴培念</t>
  </si>
  <si>
    <t>433026********2416</t>
  </si>
  <si>
    <t>6230901012080140587</t>
  </si>
  <si>
    <t>金银洞</t>
  </si>
  <si>
    <t xml:space="preserve">吴兆田 </t>
  </si>
  <si>
    <t>433026********2410</t>
  </si>
  <si>
    <t>6230901812080138428</t>
  </si>
  <si>
    <t>老黄冲村</t>
  </si>
  <si>
    <t>田坝组</t>
  </si>
  <si>
    <t>姚依林</t>
  </si>
  <si>
    <t>433026********3018</t>
  </si>
  <si>
    <t>6230901012080886734</t>
  </si>
  <si>
    <t>中寨组</t>
  </si>
  <si>
    <t>杨世忠</t>
  </si>
  <si>
    <t>433026********3016</t>
  </si>
  <si>
    <t>81014700004000504</t>
  </si>
  <si>
    <t>大坪组</t>
  </si>
  <si>
    <t>严纯健</t>
  </si>
  <si>
    <t>433026********2418</t>
  </si>
  <si>
    <t>6230901012081154488</t>
  </si>
  <si>
    <t>华南村</t>
  </si>
  <si>
    <t>塘边</t>
  </si>
  <si>
    <t>杨润桃</t>
  </si>
  <si>
    <t>433026********3022</t>
  </si>
  <si>
    <t>6230901812080138931</t>
  </si>
  <si>
    <t>胡家坳</t>
  </si>
  <si>
    <t>吴兆元</t>
  </si>
  <si>
    <t>433026********3012</t>
  </si>
  <si>
    <t>81014700090217731</t>
  </si>
  <si>
    <t>晒下</t>
  </si>
  <si>
    <t>姚佩然</t>
  </si>
  <si>
    <t>433026********3011</t>
  </si>
  <si>
    <t>6230901012081212724</t>
  </si>
  <si>
    <t>大湾</t>
  </si>
  <si>
    <t>吴远生</t>
  </si>
  <si>
    <t>433026********3017</t>
  </si>
  <si>
    <t>92080000105742572011</t>
  </si>
  <si>
    <t>界溪</t>
  </si>
  <si>
    <t>姚应明</t>
  </si>
  <si>
    <t>433026********3014</t>
  </si>
  <si>
    <t>81014700003976655</t>
  </si>
  <si>
    <t>晏家村</t>
  </si>
  <si>
    <t>舒家</t>
  </si>
  <si>
    <t>舒毓星</t>
  </si>
  <si>
    <t>6230901060013490876</t>
  </si>
  <si>
    <t>舒毓彬</t>
  </si>
  <si>
    <t>433026********3019</t>
  </si>
  <si>
    <t>6230901060013512018</t>
  </si>
  <si>
    <t>中寨镇</t>
  </si>
  <si>
    <t>赛容村</t>
  </si>
  <si>
    <t>帕溪组</t>
  </si>
  <si>
    <t>杨建英</t>
  </si>
  <si>
    <t>433026********6315</t>
  </si>
  <si>
    <t>'6230901012080363205</t>
  </si>
  <si>
    <t>滚溪组</t>
  </si>
  <si>
    <t>杨天生</t>
  </si>
  <si>
    <t>433026********6313</t>
  </si>
  <si>
    <t>81014700004542980</t>
  </si>
  <si>
    <t>新溪组</t>
  </si>
  <si>
    <t>杨顺标</t>
  </si>
  <si>
    <t>433026********6317</t>
  </si>
  <si>
    <t>81014700004559041</t>
  </si>
  <si>
    <t>杨顺忠</t>
  </si>
  <si>
    <t>433026********633X</t>
  </si>
  <si>
    <t>6230901012080364187</t>
  </si>
  <si>
    <t>比足村</t>
  </si>
  <si>
    <t>梭溪组</t>
  </si>
  <si>
    <t>杨凤菊</t>
  </si>
  <si>
    <t>433026********6946</t>
  </si>
  <si>
    <t>6230901012080516893</t>
  </si>
  <si>
    <t>比足老寨组</t>
  </si>
  <si>
    <t>杨长范</t>
  </si>
  <si>
    <t>431227********6336</t>
  </si>
  <si>
    <t>81014700098510185</t>
  </si>
  <si>
    <t>外约组</t>
  </si>
  <si>
    <t>杨序林</t>
  </si>
  <si>
    <t>433026********6919</t>
  </si>
  <si>
    <t>81014700004380541</t>
  </si>
  <si>
    <t>蒲玉菊</t>
  </si>
  <si>
    <t>433026********6927</t>
  </si>
  <si>
    <t>6230901012080519624</t>
  </si>
  <si>
    <t>稳寨组</t>
  </si>
  <si>
    <t>杨序仕</t>
  </si>
  <si>
    <t>433026********6913</t>
  </si>
  <si>
    <t>81014700004352207</t>
  </si>
  <si>
    <t>内约组</t>
  </si>
  <si>
    <t>杨汉生</t>
  </si>
  <si>
    <t>433026********6954</t>
  </si>
  <si>
    <t>81014700001933089</t>
  </si>
  <si>
    <t>大寨村</t>
  </si>
  <si>
    <t>天星</t>
  </si>
  <si>
    <t>吴克福</t>
  </si>
  <si>
    <t>433026********6319</t>
  </si>
  <si>
    <t>6230901012080349121</t>
  </si>
  <si>
    <t>降溪村</t>
  </si>
  <si>
    <t>大田组</t>
  </si>
  <si>
    <t>龙声桓</t>
  </si>
  <si>
    <t>81014700001800683</t>
  </si>
  <si>
    <t>黄腊组</t>
  </si>
  <si>
    <t>杨顺竹</t>
  </si>
  <si>
    <t>433026********631X</t>
  </si>
  <si>
    <t>81014700002286358</t>
  </si>
  <si>
    <t>吴祖况</t>
  </si>
  <si>
    <t>81014700002090692</t>
  </si>
  <si>
    <t>蒲学登</t>
  </si>
  <si>
    <t>81014700004552557</t>
  </si>
  <si>
    <t>上公道村</t>
  </si>
  <si>
    <t>罗盆组</t>
  </si>
  <si>
    <t>杨天泉</t>
  </si>
  <si>
    <t>8104170000460044</t>
  </si>
  <si>
    <t>比世组</t>
  </si>
  <si>
    <t>吴光佳</t>
  </si>
  <si>
    <t>433026********6334</t>
  </si>
  <si>
    <t>8104700004545062</t>
  </si>
  <si>
    <t>杨天波</t>
  </si>
  <si>
    <t>433026********6314</t>
  </si>
  <si>
    <t>81014700004615973</t>
  </si>
  <si>
    <t>君子组</t>
  </si>
  <si>
    <t>杨天山</t>
  </si>
  <si>
    <t>433026********6312</t>
  </si>
  <si>
    <t>81014700004543337</t>
  </si>
  <si>
    <t>普正组</t>
  </si>
  <si>
    <t>杨生连</t>
  </si>
  <si>
    <t>433026********6324</t>
  </si>
  <si>
    <t>81014700001783940</t>
  </si>
  <si>
    <t>杨世尧</t>
  </si>
  <si>
    <t>431227********6310</t>
  </si>
  <si>
    <t>6221690212080863428</t>
  </si>
  <si>
    <t>务云组</t>
  </si>
  <si>
    <t>杨天根</t>
  </si>
  <si>
    <t>433026********6335</t>
  </si>
  <si>
    <t>6230901012081188445</t>
  </si>
  <si>
    <t>中寨居委会</t>
  </si>
  <si>
    <t>地冲组</t>
  </si>
  <si>
    <t xml:space="preserve">蒲孟仙 </t>
  </si>
  <si>
    <t>433026********6328</t>
  </si>
  <si>
    <t>81014700089954564</t>
  </si>
  <si>
    <t>三甲组</t>
  </si>
  <si>
    <t>吴秀英</t>
  </si>
  <si>
    <t>6230901012080866322</t>
  </si>
  <si>
    <t>岑兰组</t>
  </si>
  <si>
    <t>杨天锋</t>
  </si>
  <si>
    <t>81014700004566423</t>
  </si>
  <si>
    <t>地堡村</t>
  </si>
  <si>
    <t>地堡组</t>
  </si>
  <si>
    <t>杨顺利</t>
  </si>
  <si>
    <t>81014700004568635</t>
  </si>
  <si>
    <t>半江村</t>
  </si>
  <si>
    <t>烂泥</t>
  </si>
  <si>
    <t>杨冬生</t>
  </si>
  <si>
    <t>433026********6310</t>
  </si>
  <si>
    <t>81014700004585049</t>
  </si>
  <si>
    <t>祥冲村</t>
  </si>
  <si>
    <t>茶冲组</t>
  </si>
  <si>
    <t>杨序银</t>
  </si>
  <si>
    <t>81014700001798797</t>
  </si>
  <si>
    <t>张家寨组</t>
  </si>
  <si>
    <t>张有国</t>
  </si>
  <si>
    <t>81014700001796993</t>
  </si>
  <si>
    <t>头家村</t>
  </si>
  <si>
    <t>中村组</t>
  </si>
  <si>
    <t>杨遵常</t>
  </si>
  <si>
    <t>433026********6336</t>
  </si>
  <si>
    <t>81014700004559915</t>
  </si>
  <si>
    <t>江米组</t>
  </si>
  <si>
    <t>杨仕城</t>
  </si>
  <si>
    <t>81014700004539375</t>
  </si>
  <si>
    <t>林冲镇</t>
  </si>
  <si>
    <t>大堡村</t>
  </si>
  <si>
    <t>斗溪下组</t>
  </si>
  <si>
    <t>舒忠均</t>
  </si>
  <si>
    <t>431227********2717</t>
  </si>
  <si>
    <t>81014700004103963</t>
  </si>
  <si>
    <t>斗溪上组</t>
  </si>
  <si>
    <t>杨胜明</t>
  </si>
  <si>
    <t>433026********2711</t>
  </si>
  <si>
    <t>6230901012080463328</t>
  </si>
  <si>
    <t>杨秀奎</t>
  </si>
  <si>
    <t>433026********2718</t>
  </si>
  <si>
    <t>6230901060001713404</t>
  </si>
  <si>
    <t>道丁村</t>
  </si>
  <si>
    <t>香炉组</t>
  </si>
  <si>
    <t>杨传金</t>
  </si>
  <si>
    <t>433026********3314</t>
  </si>
  <si>
    <t>81014700004161030</t>
  </si>
  <si>
    <t>小簸二组</t>
  </si>
  <si>
    <t>杨清杰</t>
  </si>
  <si>
    <t>433026********3313</t>
  </si>
  <si>
    <t>6230901012080846225</t>
  </si>
  <si>
    <t>地甫村</t>
  </si>
  <si>
    <t>纽溪组</t>
  </si>
  <si>
    <t>杨再生</t>
  </si>
  <si>
    <t>433026********2712</t>
  </si>
  <si>
    <t>6230901012081032262</t>
  </si>
  <si>
    <t>地习村</t>
  </si>
  <si>
    <t>桂根组</t>
  </si>
  <si>
    <t>吴朝波</t>
  </si>
  <si>
    <t>433026********3316</t>
  </si>
  <si>
    <t>6230901012080467121</t>
  </si>
  <si>
    <t>老屋上组</t>
  </si>
  <si>
    <t>吴兆增</t>
  </si>
  <si>
    <t>433026********3315</t>
  </si>
  <si>
    <t>6230901012080468202</t>
  </si>
  <si>
    <t>姚茂灯</t>
  </si>
  <si>
    <t>433026********3312</t>
  </si>
  <si>
    <t>6230901012081276471</t>
  </si>
  <si>
    <t>高坪村</t>
  </si>
  <si>
    <t>中坡田组</t>
  </si>
  <si>
    <t>姚敦贵</t>
  </si>
  <si>
    <t>433026********3319</t>
  </si>
  <si>
    <t>6230901012080625884</t>
  </si>
  <si>
    <t>下寨组</t>
  </si>
  <si>
    <t>姚灵保</t>
  </si>
  <si>
    <t>6230901012080626437</t>
  </si>
  <si>
    <t>田宋组</t>
  </si>
  <si>
    <t>钟德荣</t>
  </si>
  <si>
    <t>6230901012080627674</t>
  </si>
  <si>
    <t>林冲村</t>
  </si>
  <si>
    <t>黄家组</t>
  </si>
  <si>
    <t>李琴</t>
  </si>
  <si>
    <t>433026********272X</t>
  </si>
  <si>
    <t>6230901012080457262</t>
  </si>
  <si>
    <t>马王村</t>
  </si>
  <si>
    <t>桥头组</t>
  </si>
  <si>
    <t>潘盛模</t>
  </si>
  <si>
    <t>433026********2730</t>
  </si>
  <si>
    <t>6230901012080618087</t>
  </si>
  <si>
    <t>老庵头组</t>
  </si>
  <si>
    <t>钟长照</t>
  </si>
  <si>
    <t>433026********2714</t>
  </si>
  <si>
    <t>6230901060010308113</t>
  </si>
  <si>
    <t>宋阳村</t>
  </si>
  <si>
    <t>上寨组</t>
  </si>
  <si>
    <t>田世彬</t>
  </si>
  <si>
    <t>433026********3612</t>
  </si>
  <si>
    <t>81014700004782795</t>
  </si>
  <si>
    <t>卧曼组</t>
  </si>
  <si>
    <t>杨森磊</t>
  </si>
  <si>
    <t>433026********2717</t>
  </si>
  <si>
    <t>6230901012080465166</t>
  </si>
  <si>
    <t>钟青仙</t>
  </si>
  <si>
    <t>433026********2720</t>
  </si>
  <si>
    <t>6230901060018744962</t>
  </si>
  <si>
    <t>唐家村</t>
  </si>
  <si>
    <t>刘家坡组</t>
  </si>
  <si>
    <t>刘沅彬</t>
  </si>
  <si>
    <t>433026********271X</t>
  </si>
  <si>
    <t>92081350005987320011</t>
  </si>
  <si>
    <t>普子坳组</t>
  </si>
  <si>
    <t>姚敦明</t>
  </si>
  <si>
    <t>6230901012081273288</t>
  </si>
  <si>
    <t>重阳坪组</t>
  </si>
  <si>
    <t>杨开军</t>
  </si>
  <si>
    <t>431227********2735</t>
  </si>
  <si>
    <t>6230901812080099398</t>
  </si>
  <si>
    <t>天堂村</t>
  </si>
  <si>
    <t>进前组</t>
  </si>
  <si>
    <t>李培斌</t>
  </si>
  <si>
    <t>6230901012081160998</t>
  </si>
  <si>
    <t>绞沟组</t>
  </si>
  <si>
    <t>姚玉莲</t>
  </si>
  <si>
    <t>433026********332X</t>
  </si>
  <si>
    <t>6230901012080635826</t>
  </si>
  <si>
    <t>杨深钟</t>
  </si>
  <si>
    <t>433026********3332</t>
  </si>
  <si>
    <t>6230901012081415640</t>
  </si>
  <si>
    <t>米贝乡</t>
  </si>
  <si>
    <t>团结村</t>
  </si>
  <si>
    <t>蒲昭祥</t>
  </si>
  <si>
    <t>433026********6915</t>
  </si>
  <si>
    <t>81014700004350163</t>
  </si>
  <si>
    <t>杨菊生</t>
  </si>
  <si>
    <t>81014700095215060</t>
  </si>
  <si>
    <t>杨云端</t>
  </si>
  <si>
    <t>433026********6929</t>
  </si>
  <si>
    <t>6230901012081054456</t>
  </si>
  <si>
    <t>杨顺树</t>
  </si>
  <si>
    <t>433026********6918</t>
  </si>
  <si>
    <t>81014700004343463</t>
  </si>
  <si>
    <t>杨桂芝</t>
  </si>
  <si>
    <t>522627********2049</t>
  </si>
  <si>
    <t>81014700004375778</t>
  </si>
  <si>
    <t>蒲昭判</t>
  </si>
  <si>
    <t>81014700004351951</t>
  </si>
  <si>
    <t>蒲祖建</t>
  </si>
  <si>
    <t>433026********6916</t>
  </si>
  <si>
    <t>1092080000103253483011</t>
  </si>
  <si>
    <t>蒲昭治</t>
  </si>
  <si>
    <t>431227********6910</t>
  </si>
  <si>
    <t>6230901818135759845</t>
  </si>
  <si>
    <t>蒲志洪</t>
  </si>
  <si>
    <t>431227********017X</t>
  </si>
  <si>
    <t>81014700004361095</t>
  </si>
  <si>
    <t>富家冲村</t>
  </si>
  <si>
    <t>瓜芦坡组</t>
  </si>
  <si>
    <t>蒲曾定</t>
  </si>
  <si>
    <t>433026********6618</t>
  </si>
  <si>
    <t>81014700001963490</t>
  </si>
  <si>
    <t>阿吾溪组</t>
  </si>
  <si>
    <t>吴希辉</t>
  </si>
  <si>
    <t>433026********6612</t>
  </si>
  <si>
    <t>81014700216477431</t>
  </si>
  <si>
    <t>富家冲组</t>
  </si>
  <si>
    <t>蒲昭建</t>
  </si>
  <si>
    <t>433026********6638</t>
  </si>
  <si>
    <t>81014700004392513</t>
  </si>
  <si>
    <t>米贝</t>
  </si>
  <si>
    <t>吕家</t>
  </si>
  <si>
    <t>蒲祖新</t>
  </si>
  <si>
    <t>433026********6614</t>
  </si>
  <si>
    <t>81014700004424955</t>
  </si>
  <si>
    <t>寒水塘</t>
  </si>
  <si>
    <t>蒲昭芳</t>
  </si>
  <si>
    <t>6221690212080464821</t>
  </si>
  <si>
    <t>老屋</t>
  </si>
  <si>
    <t>蒲学连</t>
  </si>
  <si>
    <t>433026********6615</t>
  </si>
  <si>
    <t>81014700004425132</t>
  </si>
  <si>
    <t>碧朗村</t>
  </si>
  <si>
    <t>比焦组</t>
  </si>
  <si>
    <t>蒲祖槐</t>
  </si>
  <si>
    <t>6230901012080523758</t>
  </si>
  <si>
    <t>寨上组</t>
  </si>
  <si>
    <t>杨顺茂</t>
  </si>
  <si>
    <t>433026********6912</t>
  </si>
  <si>
    <t>81014700002721303</t>
  </si>
  <si>
    <t>练溪村</t>
  </si>
  <si>
    <t>龙填冲组</t>
  </si>
  <si>
    <t>蒲光文</t>
  </si>
  <si>
    <t>433026********6613</t>
  </si>
  <si>
    <t>81014700004399857</t>
  </si>
  <si>
    <t>烂泥村</t>
  </si>
  <si>
    <t>江家组</t>
  </si>
  <si>
    <t>江兴银</t>
  </si>
  <si>
    <t>6230901012080545223</t>
  </si>
  <si>
    <t>蒲昭普</t>
  </si>
  <si>
    <t>6230901012080861794</t>
  </si>
  <si>
    <t>阿界村</t>
  </si>
  <si>
    <t>元木山</t>
  </si>
  <si>
    <t>蒲学志</t>
  </si>
  <si>
    <t>433026********6617</t>
  </si>
  <si>
    <t>81014700004397419</t>
  </si>
  <si>
    <t>白岩坡</t>
  </si>
  <si>
    <t>彭兰梅</t>
  </si>
  <si>
    <t>431227********0026</t>
  </si>
  <si>
    <t>81014700004439531</t>
  </si>
  <si>
    <t>牛塘组</t>
  </si>
  <si>
    <t>蒲祖红</t>
  </si>
  <si>
    <t>81014700004427048</t>
  </si>
  <si>
    <t>花下组</t>
  </si>
  <si>
    <t>蒲春林</t>
  </si>
  <si>
    <t>433026********6610</t>
  </si>
  <si>
    <t>6230901818125005209</t>
  </si>
  <si>
    <t>家溪组</t>
  </si>
  <si>
    <t>杨天良</t>
  </si>
  <si>
    <t>6215392200002985794</t>
  </si>
  <si>
    <t>杨长海</t>
  </si>
  <si>
    <t>81014700004405749</t>
  </si>
  <si>
    <t>蒲秀竹</t>
  </si>
  <si>
    <t>433026********6642</t>
  </si>
  <si>
    <t>81014700081765745</t>
  </si>
  <si>
    <t>蒲学光</t>
  </si>
  <si>
    <t>81014700004413182</t>
  </si>
  <si>
    <t>蒲庆梅</t>
  </si>
  <si>
    <t>81014700004391698</t>
  </si>
  <si>
    <t>阿界组</t>
  </si>
  <si>
    <t>蒲长海</t>
  </si>
  <si>
    <t>433026********6611</t>
  </si>
  <si>
    <t>81014700004433095</t>
  </si>
  <si>
    <t>蒲学德</t>
  </si>
  <si>
    <t>81014700001975858</t>
  </si>
  <si>
    <t>蒲长茂</t>
  </si>
  <si>
    <t>431227********2496</t>
  </si>
  <si>
    <t>6230901818125006314</t>
  </si>
  <si>
    <t>晃州镇</t>
  </si>
  <si>
    <t>塘洞村</t>
  </si>
  <si>
    <t>杨柳坪</t>
  </si>
  <si>
    <t>杨国荣</t>
  </si>
  <si>
    <t>433026********1514</t>
  </si>
  <si>
    <t>81014700002514035</t>
  </si>
  <si>
    <t>水洞村</t>
  </si>
  <si>
    <t>大梁冲</t>
  </si>
  <si>
    <t>甘金弟</t>
  </si>
  <si>
    <t>431227********0069</t>
  </si>
  <si>
    <t>6230901818055032355</t>
  </si>
  <si>
    <t>石坞溪村</t>
  </si>
  <si>
    <t>过鱼塘组</t>
  </si>
  <si>
    <t>郭洪伟</t>
  </si>
  <si>
    <t>431227********2119</t>
  </si>
  <si>
    <t>6230901018017416602</t>
  </si>
  <si>
    <t>凉水井村</t>
  </si>
  <si>
    <t>凉亭边组</t>
  </si>
  <si>
    <t>杨能武</t>
  </si>
  <si>
    <t>433026********155614</t>
  </si>
  <si>
    <t>81014700002886526</t>
  </si>
  <si>
    <t>贡溪镇</t>
  </si>
  <si>
    <t>上田村</t>
  </si>
  <si>
    <t>岑堂组</t>
  </si>
  <si>
    <t>杨国文</t>
  </si>
  <si>
    <t>433026********5416</t>
  </si>
  <si>
    <t>01014700002463442</t>
  </si>
  <si>
    <t>杨长辉</t>
  </si>
  <si>
    <t>431227********0010</t>
  </si>
  <si>
    <t>81014700002340077</t>
  </si>
  <si>
    <t>幸福组</t>
  </si>
  <si>
    <t>徐东树</t>
  </si>
  <si>
    <t>433026********541X</t>
  </si>
  <si>
    <t>6230901012081046072</t>
  </si>
  <si>
    <t>井上组</t>
  </si>
  <si>
    <t>杨长兰</t>
  </si>
  <si>
    <t>431227********3355</t>
  </si>
  <si>
    <t>6221690212080830823</t>
  </si>
  <si>
    <t>绍溪村</t>
  </si>
  <si>
    <t>上弄组</t>
  </si>
  <si>
    <t>姜虎</t>
  </si>
  <si>
    <t>431227********0018</t>
  </si>
  <si>
    <t>8014700004289798</t>
  </si>
  <si>
    <t>下弄组</t>
  </si>
  <si>
    <t>杨国宝</t>
  </si>
  <si>
    <t>431227********0014</t>
  </si>
  <si>
    <t>8014700004319893</t>
  </si>
  <si>
    <t>凉伞镇</t>
  </si>
  <si>
    <t>万家</t>
  </si>
  <si>
    <t>板凳寨</t>
  </si>
  <si>
    <t>吴先林</t>
  </si>
  <si>
    <t>433026********3613</t>
  </si>
  <si>
    <t>81014700001366596</t>
  </si>
  <si>
    <t>吴钦伟</t>
  </si>
  <si>
    <t>431227********3611</t>
  </si>
  <si>
    <t>6230901012080684188</t>
  </si>
  <si>
    <t>吴绪林</t>
  </si>
  <si>
    <t>433026********361</t>
  </si>
  <si>
    <t>6230901060018744855</t>
  </si>
  <si>
    <t>干溪</t>
  </si>
  <si>
    <t>彭宗银</t>
  </si>
  <si>
    <t>433026********3617</t>
  </si>
  <si>
    <t>6230901060013495859</t>
  </si>
  <si>
    <t>八江口</t>
  </si>
  <si>
    <t>绞勇</t>
  </si>
  <si>
    <t>吴宗凡</t>
  </si>
  <si>
    <t>433026********3915</t>
  </si>
  <si>
    <t>6230901012080146238</t>
  </si>
  <si>
    <t>桂缇组</t>
  </si>
  <si>
    <t>谭子江</t>
  </si>
  <si>
    <t>6230901012080933205</t>
  </si>
  <si>
    <t>吴配祯</t>
  </si>
  <si>
    <t>431227********6371</t>
  </si>
  <si>
    <t>6230901012081193932</t>
  </si>
  <si>
    <t>坝万</t>
  </si>
  <si>
    <t>岑昌</t>
  </si>
  <si>
    <t>杨承明</t>
  </si>
  <si>
    <t>433026********3912</t>
  </si>
  <si>
    <t>81014700004746892</t>
  </si>
  <si>
    <t>大田村</t>
  </si>
  <si>
    <t>大亚组</t>
  </si>
  <si>
    <t>吴谋鑫</t>
  </si>
  <si>
    <t>433026********3618</t>
  </si>
  <si>
    <t>81014700004788720</t>
  </si>
  <si>
    <t>桂林溪</t>
  </si>
  <si>
    <t>马林</t>
  </si>
  <si>
    <t>杨清华</t>
  </si>
  <si>
    <t>433026********4233</t>
  </si>
  <si>
    <t>6230901012080696109</t>
  </si>
  <si>
    <t>石板</t>
  </si>
  <si>
    <t>杨先标</t>
  </si>
  <si>
    <t>433026********4212</t>
  </si>
  <si>
    <t xml:space="preserve">（母）杨锡姣身份证号：433026194804244225
卡号：6230901012080939376
</t>
  </si>
  <si>
    <t>凤月</t>
  </si>
  <si>
    <t>杨汉文</t>
  </si>
  <si>
    <t>433026********4211</t>
  </si>
  <si>
    <t>81014700004834836</t>
  </si>
  <si>
    <t>杨福清</t>
  </si>
  <si>
    <t>433026********4231</t>
  </si>
  <si>
    <t>92080000102894505011</t>
  </si>
  <si>
    <t>寨绒</t>
  </si>
  <si>
    <t>杨建立</t>
  </si>
  <si>
    <t>81014700002109638</t>
  </si>
  <si>
    <t>花园村</t>
  </si>
  <si>
    <t>花园组</t>
  </si>
  <si>
    <t>黄焕群</t>
  </si>
  <si>
    <t>431227********3924</t>
  </si>
  <si>
    <t>6230901012080708623</t>
  </si>
  <si>
    <t>缸厂组</t>
  </si>
  <si>
    <t>杨峰华</t>
  </si>
  <si>
    <t>431227********0011</t>
  </si>
  <si>
    <t>6230901060018754607</t>
  </si>
  <si>
    <t>新星组</t>
  </si>
  <si>
    <t>杨清植</t>
  </si>
  <si>
    <t>433026********4217</t>
  </si>
  <si>
    <t>6221690212080840780</t>
  </si>
  <si>
    <t>黄雷</t>
  </si>
  <si>
    <t>旦溪</t>
  </si>
  <si>
    <t>吴兰香</t>
  </si>
  <si>
    <t>433026********3620</t>
  </si>
  <si>
    <t>81014700004796694</t>
  </si>
  <si>
    <t>小阵溪</t>
  </si>
  <si>
    <t>姚茂顺</t>
  </si>
  <si>
    <t>433026********361X</t>
  </si>
  <si>
    <t>81014700002102258</t>
  </si>
  <si>
    <t>潘昌湘</t>
  </si>
  <si>
    <t>92081350002040871011</t>
  </si>
  <si>
    <t>绞寿村</t>
  </si>
  <si>
    <t>杨先勋</t>
  </si>
  <si>
    <t>431227********4218</t>
  </si>
  <si>
    <t>81014700004833253</t>
  </si>
  <si>
    <t>凉伞村</t>
  </si>
  <si>
    <t>凉四组</t>
  </si>
  <si>
    <t>全昌应</t>
  </si>
  <si>
    <t>433026********3910</t>
  </si>
  <si>
    <t>6230901012081065221</t>
  </si>
  <si>
    <t>岱柏组</t>
  </si>
  <si>
    <t>杨文平</t>
  </si>
  <si>
    <t>433026********391X</t>
  </si>
  <si>
    <t>6230901012080188081</t>
  </si>
  <si>
    <t>马宗村</t>
  </si>
  <si>
    <t>新屋组</t>
  </si>
  <si>
    <t>吴绍周</t>
  </si>
  <si>
    <t>431227********4551</t>
  </si>
  <si>
    <t>6230901012081323174</t>
  </si>
  <si>
    <t>美老</t>
  </si>
  <si>
    <t>力元</t>
  </si>
  <si>
    <t>杨金玉</t>
  </si>
  <si>
    <t>433026********3928</t>
  </si>
  <si>
    <t>81014700001590890</t>
  </si>
  <si>
    <t>姜培昌</t>
  </si>
  <si>
    <t>433026********3918</t>
  </si>
  <si>
    <t>6230901012080173778</t>
  </si>
  <si>
    <t>姜斯成</t>
  </si>
  <si>
    <t>6230901012080175419</t>
  </si>
  <si>
    <t>桂江组</t>
  </si>
  <si>
    <t>龙家旺</t>
  </si>
  <si>
    <t>433026********3950</t>
  </si>
  <si>
    <t>6230901818054897204</t>
  </si>
  <si>
    <t>龙运权</t>
  </si>
  <si>
    <t>6230901012080173323</t>
  </si>
  <si>
    <t>力元组</t>
  </si>
  <si>
    <t>吴继明</t>
  </si>
  <si>
    <t>92080000103589810011</t>
  </si>
  <si>
    <t>元山组</t>
  </si>
  <si>
    <t>杨孟银</t>
  </si>
  <si>
    <t>433026********3945</t>
  </si>
  <si>
    <t>6230901012080174487</t>
  </si>
  <si>
    <t>龙一组</t>
  </si>
  <si>
    <t>杨祖如</t>
  </si>
  <si>
    <t>433026********3935</t>
  </si>
  <si>
    <t>6230901818054988300</t>
  </si>
  <si>
    <t>姚敦葵</t>
  </si>
  <si>
    <t>6230901812080126951</t>
  </si>
  <si>
    <t>偏洞村</t>
  </si>
  <si>
    <t>保家冲</t>
  </si>
  <si>
    <t>吴巧玲</t>
  </si>
  <si>
    <t>431227********3962</t>
  </si>
  <si>
    <t>6230901012080686878</t>
  </si>
  <si>
    <t>坪南村</t>
  </si>
  <si>
    <t xml:space="preserve">红星组 </t>
  </si>
  <si>
    <t>姚沅炳</t>
  </si>
  <si>
    <t>6230901012080152681</t>
  </si>
  <si>
    <t>新寨组</t>
  </si>
  <si>
    <t xml:space="preserve">杨志斌 </t>
  </si>
  <si>
    <t>431227********4534</t>
  </si>
  <si>
    <t>6230901818135735647</t>
  </si>
  <si>
    <t>杨道明</t>
  </si>
  <si>
    <t>433026********4519</t>
  </si>
  <si>
    <t>6230901012080586128</t>
  </si>
  <si>
    <t>吴本辉</t>
  </si>
  <si>
    <t>433026********4515</t>
  </si>
  <si>
    <t>6230901012080585641</t>
  </si>
  <si>
    <t>美岩冲组</t>
  </si>
  <si>
    <t>汤国新</t>
  </si>
  <si>
    <t>433026********4513</t>
  </si>
  <si>
    <t>6230901012080586078</t>
  </si>
  <si>
    <t>干田坳组</t>
  </si>
  <si>
    <t xml:space="preserve">吴本灿 </t>
  </si>
  <si>
    <t>433026********4516</t>
  </si>
  <si>
    <t>6230901012080585336</t>
  </si>
  <si>
    <t>台洞</t>
  </si>
  <si>
    <t>旁者</t>
  </si>
  <si>
    <t>杨圭清</t>
  </si>
  <si>
    <t>81014700004836458</t>
  </si>
  <si>
    <t>茶坪</t>
  </si>
  <si>
    <t>阳肖组</t>
  </si>
  <si>
    <t>向春柳</t>
  </si>
  <si>
    <t>433026********452X</t>
  </si>
  <si>
    <t>81014700004877723</t>
  </si>
  <si>
    <t>凳寨</t>
  </si>
  <si>
    <t>小溪</t>
  </si>
  <si>
    <t>杨精玉</t>
  </si>
  <si>
    <t>433026********4512</t>
  </si>
  <si>
    <t>81014700004663392</t>
  </si>
  <si>
    <t>禾滩镇</t>
  </si>
  <si>
    <t>姑召</t>
  </si>
  <si>
    <t>努溪组</t>
  </si>
  <si>
    <t>吴祖金</t>
  </si>
  <si>
    <t>433026********0931</t>
  </si>
  <si>
    <t>81014700001717127</t>
  </si>
  <si>
    <t>彭腾帅</t>
  </si>
  <si>
    <t>431227********001X</t>
  </si>
  <si>
    <t>6230901012080300694</t>
  </si>
  <si>
    <t>蓑衣坡</t>
  </si>
  <si>
    <t>彭云罗</t>
  </si>
  <si>
    <t>433026********0935</t>
  </si>
  <si>
    <t>6230901012080299680</t>
  </si>
  <si>
    <t>岑贡</t>
  </si>
  <si>
    <t>洛溪祖</t>
  </si>
  <si>
    <t>张世松</t>
  </si>
  <si>
    <t>433026********6034</t>
  </si>
  <si>
    <t>6230901012080822242</t>
  </si>
  <si>
    <t>大晏</t>
  </si>
  <si>
    <t>桶溪组</t>
  </si>
  <si>
    <t>姚三妹</t>
  </si>
  <si>
    <t>431227********0021</t>
  </si>
  <si>
    <t>623090106000267384</t>
  </si>
  <si>
    <t>杨懿</t>
  </si>
  <si>
    <t>431227********5718</t>
  </si>
  <si>
    <t>6230901012080400502</t>
  </si>
  <si>
    <t>姚祖跃</t>
  </si>
  <si>
    <t>433026********5714</t>
  </si>
  <si>
    <t>6230901012080398300</t>
  </si>
  <si>
    <t>禾滩</t>
  </si>
  <si>
    <t>木弄仁龙</t>
  </si>
  <si>
    <t>彭云德</t>
  </si>
  <si>
    <t>433026********6019</t>
  </si>
  <si>
    <t>6230901012080451695</t>
  </si>
  <si>
    <t>社郎</t>
  </si>
  <si>
    <t>姚沅堂</t>
  </si>
  <si>
    <t>6230901012080914684</t>
  </si>
  <si>
    <t>乌溪</t>
  </si>
  <si>
    <t>姚本星</t>
  </si>
  <si>
    <t>433026********6014</t>
  </si>
  <si>
    <t>6230901012080451406</t>
  </si>
  <si>
    <t>桐油坪</t>
  </si>
  <si>
    <t>吴培军</t>
  </si>
  <si>
    <t>433026********6018</t>
  </si>
  <si>
    <t>6230901012081014732</t>
  </si>
  <si>
    <t>杨便</t>
  </si>
  <si>
    <t>吴远来</t>
  </si>
  <si>
    <t>433026********6031</t>
  </si>
  <si>
    <t>6230901012080452743</t>
  </si>
  <si>
    <t>地桥</t>
  </si>
  <si>
    <t>姚碧莲</t>
  </si>
  <si>
    <t>431227********0042</t>
  </si>
  <si>
    <t>6230901018019495588</t>
  </si>
  <si>
    <t>三江村</t>
  </si>
  <si>
    <t>拱桥组</t>
  </si>
  <si>
    <t>吴文滢</t>
  </si>
  <si>
    <t>433026********571X</t>
  </si>
  <si>
    <t>81014700003498033</t>
  </si>
  <si>
    <t>梳溪组</t>
  </si>
  <si>
    <t>姚祖恩</t>
  </si>
  <si>
    <t>431227********0033</t>
  </si>
  <si>
    <t>81014700038554088</t>
  </si>
  <si>
    <t>枫木组</t>
  </si>
  <si>
    <t>张家快</t>
  </si>
  <si>
    <t>81014700001807260</t>
  </si>
  <si>
    <t>姚沅桥</t>
  </si>
  <si>
    <t>81014700003527622</t>
  </si>
  <si>
    <t>杨顺安</t>
  </si>
  <si>
    <t>433026********5000</t>
  </si>
  <si>
    <t>81014700003496591</t>
  </si>
  <si>
    <t>银寨组</t>
  </si>
  <si>
    <t>张海生</t>
  </si>
  <si>
    <t>431227********5719</t>
  </si>
  <si>
    <t>6230901012080391636</t>
  </si>
  <si>
    <t>进蚕村</t>
  </si>
  <si>
    <t>凉亭组</t>
  </si>
  <si>
    <t>杨顺发</t>
  </si>
  <si>
    <t>433026********6017</t>
  </si>
  <si>
    <t>81014700002235007</t>
  </si>
  <si>
    <t>赖溪组</t>
  </si>
  <si>
    <t>张家齐</t>
  </si>
  <si>
    <t>81014700001849109</t>
  </si>
  <si>
    <t>兴隆组</t>
  </si>
  <si>
    <t>姚茂吉</t>
  </si>
  <si>
    <t>433026********601X</t>
  </si>
  <si>
    <t>6221690212080453576</t>
  </si>
  <si>
    <t>龙兴村</t>
  </si>
  <si>
    <t>龙崩组</t>
  </si>
  <si>
    <t>杨梅竹</t>
  </si>
  <si>
    <t>433026********572</t>
  </si>
  <si>
    <t>81014700187301830</t>
  </si>
  <si>
    <t>龙永灿</t>
  </si>
  <si>
    <t>431227********5710</t>
  </si>
  <si>
    <t>81014700001818921</t>
  </si>
  <si>
    <t>半坡组</t>
  </si>
  <si>
    <t>吴远叶</t>
  </si>
  <si>
    <t>433026********5717</t>
  </si>
  <si>
    <t>81014700003487699</t>
  </si>
  <si>
    <t>洛溪村</t>
  </si>
  <si>
    <t>大寨组</t>
  </si>
  <si>
    <t>张有植</t>
  </si>
  <si>
    <t>6230901060013512083</t>
  </si>
  <si>
    <t>张有贵</t>
  </si>
  <si>
    <t>433026********6010</t>
  </si>
  <si>
    <t>6230901012080914213</t>
  </si>
  <si>
    <t>天堂组</t>
  </si>
  <si>
    <t>姚源善</t>
  </si>
  <si>
    <t>6230901012080426200</t>
  </si>
  <si>
    <t>乐园组</t>
  </si>
  <si>
    <t>杨顺全</t>
  </si>
  <si>
    <t>6230901012080822499</t>
  </si>
  <si>
    <t>杨文亮</t>
  </si>
  <si>
    <t>6230901012080442074</t>
  </si>
  <si>
    <t>闪溪村</t>
  </si>
  <si>
    <t>鸭林</t>
  </si>
  <si>
    <t>姚茂祥</t>
  </si>
  <si>
    <t>6230901012080431556</t>
  </si>
  <si>
    <t>龙洞</t>
  </si>
  <si>
    <t>姚茂盛</t>
  </si>
  <si>
    <t>433026********6013</t>
  </si>
  <si>
    <t>81014700003789010</t>
  </si>
  <si>
    <t>波洲镇</t>
  </si>
  <si>
    <t>江口村</t>
  </si>
  <si>
    <t>蜈蚣溪</t>
  </si>
  <si>
    <t>向培忠</t>
  </si>
  <si>
    <t>433026********1214</t>
  </si>
  <si>
    <t>81014700003546577</t>
  </si>
  <si>
    <t>新路冲</t>
  </si>
  <si>
    <t>胡春胜</t>
  </si>
  <si>
    <t>431227********121X</t>
  </si>
  <si>
    <t>6228481699475243976</t>
  </si>
  <si>
    <t>鱼梁坡</t>
  </si>
  <si>
    <t>吴小军</t>
  </si>
  <si>
    <t>433026********1215</t>
  </si>
  <si>
    <t>81014700003591406</t>
  </si>
  <si>
    <t>柳寨村</t>
  </si>
  <si>
    <t>马鞍坡</t>
  </si>
  <si>
    <t>吴可兴</t>
  </si>
  <si>
    <t>431227********0015</t>
  </si>
  <si>
    <t>81014700001687850</t>
  </si>
  <si>
    <t>坳背村</t>
  </si>
  <si>
    <t>红塘组</t>
  </si>
  <si>
    <t>刘木生</t>
  </si>
  <si>
    <t>433026********1210</t>
  </si>
  <si>
    <t>6230901060018757840</t>
  </si>
  <si>
    <t>合计</t>
  </si>
  <si>
    <t>2023年产业奖补汇总表</t>
  </si>
  <si>
    <t>金额（元）</t>
  </si>
  <si>
    <t>户数</t>
  </si>
  <si>
    <t>人数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</si>
  <si>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</si>
  <si>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</si>
  <si>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</si>
  <si>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</si>
  <si>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</si>
  <si>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</si>
  <si>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</si>
  <si>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</si>
  <si>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</si>
  <si>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</si>
  <si>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</si>
  <si>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</si>
  <si>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</si>
  <si>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新晃侗族自治县扶罗镇监测户产业奖补汇总表</t>
  </si>
  <si>
    <t xml:space="preserve">           填报人： 杨珊                                                                       审核人：                                                                     负责人（签字）：                                                    时间：   2023 年 10 月 31日</t>
  </si>
  <si>
    <t>家庭人口数</t>
  </si>
  <si>
    <t>补贴卡卡号</t>
  </si>
  <si>
    <t>联系电话</t>
  </si>
  <si>
    <t>封顶金额（家庭人口数乘以1000）</t>
  </si>
  <si>
    <t>实补金额（小于等于封顶金额）</t>
  </si>
  <si>
    <t>********</t>
  </si>
  <si>
    <t>附表3</t>
  </si>
  <si>
    <t>新晃侗族自治县监测户产业奖补汇总表</t>
  </si>
  <si>
    <t xml:space="preserve"> </t>
  </si>
  <si>
    <t>项   目   规   模</t>
  </si>
  <si>
    <t>合计(元）</t>
  </si>
  <si>
    <t>中药材（亩)</t>
  </si>
  <si>
    <t>家禽（羽）</t>
  </si>
  <si>
    <t>奖补  金额</t>
  </si>
  <si>
    <t>露天 种植</t>
  </si>
  <si>
    <t>大棚 种植</t>
  </si>
  <si>
    <t>原有 中蜂</t>
  </si>
  <si>
    <t>新增 中蜂</t>
  </si>
  <si>
    <t>.</t>
  </si>
  <si>
    <t>新晃侗族自治县鱼市镇监测户产业奖补汇总表</t>
  </si>
  <si>
    <t xml:space="preserve">       乡镇（盖章）                      填报人： 莫春洪           审核人：               负责人 （签字）：            时间：     2023 年 11月 1 日                              </t>
  </si>
  <si>
    <t>15115234262</t>
  </si>
  <si>
    <r>
      <rPr>
        <sz val="10"/>
        <color rgb="FF000000"/>
        <rFont val="仿宋_GB2312"/>
        <charset val="134"/>
      </rPr>
      <t>金银洞</t>
    </r>
  </si>
  <si>
    <t>新晃侗族自治县中寨镇2023年监测户产业奖补汇总表</t>
  </si>
  <si>
    <t xml:space="preserve">填报单位 （盖章） ：中寨镇人民政府                          填报人：                     审核人：                     负责人 （签字）：                                时间：  2023年11月1日           </t>
  </si>
  <si>
    <t>侗藏 红米</t>
  </si>
  <si>
    <t>原有 中锋</t>
  </si>
  <si>
    <t>新增 中锋</t>
  </si>
  <si>
    <t>汇总</t>
  </si>
  <si>
    <t>新晃侗族自治县2023年监测户产业奖补汇总表</t>
  </si>
  <si>
    <t xml:space="preserve">镇 （盖章）                      填报人：吴远干     审核人：                   负责人 （签字）：                     时间：2023年11月1日                              </t>
  </si>
  <si>
    <t>家庭 人口 数</t>
  </si>
  <si>
    <t xml:space="preserve">        镇 （盖章）  米贝乡           填报人： 张金涛           审核人：                                           负责人 （签字）：                                                          时间：2023年 10月19日                              </t>
  </si>
  <si>
    <t xml:space="preserve">                  填报人：柳文静                                 审核人：吴畑均                                                         负责人（签字）：杨惠云                                 时间： 2023 年 11 月 1 日</t>
  </si>
  <si>
    <t>填报人：</t>
  </si>
  <si>
    <t xml:space="preserve">        审核人：</t>
  </si>
  <si>
    <t>负责人：</t>
  </si>
  <si>
    <t>时间：</t>
  </si>
  <si>
    <r>
      <rPr>
        <sz val="10"/>
        <rFont val="宋体"/>
        <charset val="134"/>
      </rPr>
      <t xml:space="preserve">户主姓 </t>
    </r>
    <r>
      <rPr>
        <i/>
        <sz val="10"/>
        <rFont val="宋体"/>
        <charset val="134"/>
      </rPr>
      <t>名</t>
    </r>
  </si>
  <si>
    <t>431227********355</t>
  </si>
  <si>
    <r>
      <rPr>
        <b/>
        <sz val="10"/>
        <color rgb="FF000000"/>
        <rFont val="宋体"/>
        <charset val="134"/>
      </rPr>
      <t>填  报</t>
    </r>
    <r>
      <rPr>
        <sz val="10"/>
        <color indexed="8"/>
        <rFont val="宋体"/>
        <charset val="134"/>
      </rPr>
      <t xml:space="preserve">  ：      凉伞镇政府              </t>
    </r>
    <r>
      <rPr>
        <b/>
        <sz val="10"/>
        <color rgb="FF000000"/>
        <rFont val="宋体"/>
        <charset val="134"/>
      </rPr>
      <t>审</t>
    </r>
    <r>
      <rPr>
        <sz val="10"/>
        <color indexed="8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核</t>
    </r>
    <r>
      <rPr>
        <sz val="10"/>
        <color indexed="8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人</t>
    </r>
    <r>
      <rPr>
        <sz val="10"/>
        <color indexed="8"/>
        <rFont val="宋体"/>
        <charset val="134"/>
      </rPr>
      <t xml:space="preserve"> </t>
    </r>
    <r>
      <rPr>
        <b/>
        <sz val="10"/>
        <color rgb="FF000000"/>
        <rFont val="宋体"/>
        <charset val="134"/>
      </rPr>
      <t>：</t>
    </r>
    <r>
      <rPr>
        <sz val="10"/>
        <color indexed="8"/>
        <rFont val="宋体"/>
        <charset val="134"/>
      </rPr>
      <t xml:space="preserve">      杨勇                               负责人  (签字)              时 间 ：   2023 年 11 月  1 日</t>
    </r>
  </si>
  <si>
    <t>户主姓
名</t>
  </si>
  <si>
    <t>身份证
号码</t>
  </si>
  <si>
    <t>补贴
号</t>
  </si>
  <si>
    <t xml:space="preserve">（母）杨锡姣身份证号：433026********4225
卡号：6230901012080939376
</t>
  </si>
  <si>
    <t xml:space="preserve">          镇 （盖章）              填报人：潘登          审核人：潘登         负责人 （签字）：彭铮      时间：2023年11月1日                              </t>
  </si>
  <si>
    <t xml:space="preserve">                  填报人：                                 审核人：                                                         负责人（签字）：                                 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</si>
</sst>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0">
    <font>
      <sz val="11"/>
      <name val="Arial"/>
      <charset val="134"/>
    </font>
    <font>
      <b/>
      <sz val="36"/>
      <color rgb="FF000000"/>
      <name val="宋体"/>
      <charset val="134"/>
    </font>
    <font>
      <sz val="14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36"/>
      <color rgb="FF000000"/>
      <name val="方正小标宋_GBK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6"/>
      <name val="宋体"/>
      <charset val="134"/>
    </font>
    <font>
      <sz val="8"/>
      <name val="仿宋"/>
      <charset val="134"/>
    </font>
    <font>
      <b/>
      <sz val="12"/>
      <name val="创艺简标宋"/>
      <charset val="134"/>
    </font>
    <font>
      <sz val="12"/>
      <name val="创艺简标宋"/>
      <charset val="134"/>
    </font>
    <font>
      <sz val="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6"/>
      <name val="黑体"/>
      <charset val="134"/>
    </font>
    <font>
      <sz val="6"/>
      <color rgb="FF000000"/>
      <name val="黑体"/>
      <charset val="20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134"/>
    </font>
    <font>
      <sz val="9"/>
      <name val="仿宋"/>
      <charset val="134"/>
    </font>
    <font>
      <sz val="20"/>
      <name val="仿宋"/>
      <charset val="134"/>
    </font>
    <font>
      <sz val="15"/>
      <name val="MingLiU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Arial"/>
      <charset val="134"/>
    </font>
    <font>
      <sz val="24"/>
      <color rgb="FF000000"/>
      <name val="宋体"/>
      <charset val="134"/>
    </font>
    <font>
      <sz val="24"/>
      <color rgb="FF000000"/>
      <name val="方正小标宋简体"/>
      <charset val="134"/>
    </font>
    <font>
      <b/>
      <sz val="8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7"/>
      <name val="宋体"/>
      <charset val="134"/>
    </font>
    <font>
      <sz val="7"/>
      <name val="创艺简标宋"/>
      <charset val="134"/>
    </font>
    <font>
      <b/>
      <sz val="26"/>
      <color rgb="FF000000"/>
      <name val="宋体"/>
      <charset val="134"/>
    </font>
    <font>
      <sz val="10"/>
      <color rgb="FF000000"/>
      <name val="Arial"/>
      <charset val="134"/>
    </font>
    <font>
      <sz val="11"/>
      <color rgb="FF000000"/>
      <name val="Times New Roman"/>
      <charset val="134"/>
    </font>
    <font>
      <sz val="12"/>
      <color rgb="FF000000"/>
      <name val="Arial"/>
      <charset val="204"/>
    </font>
    <font>
      <sz val="11"/>
      <color rgb="FF000000"/>
      <name val="Arial"/>
      <charset val="204"/>
    </font>
    <font>
      <b/>
      <sz val="18"/>
      <color rgb="FF000000"/>
      <name val="创艺简标宋"/>
      <charset val="204"/>
    </font>
    <font>
      <sz val="12"/>
      <color rgb="FF000000"/>
      <name val="黑体"/>
      <charset val="204"/>
    </font>
    <font>
      <sz val="11"/>
      <color rgb="FF000000"/>
      <name val="宋体"/>
      <charset val="204"/>
    </font>
    <font>
      <b/>
      <sz val="11"/>
      <color rgb="FF000000"/>
      <name val="宋体"/>
      <charset val="204"/>
    </font>
    <font>
      <sz val="9"/>
      <name val="黑体"/>
      <charset val="134"/>
    </font>
    <font>
      <sz val="12"/>
      <name val="黑体"/>
      <charset val="134"/>
    </font>
    <font>
      <sz val="9"/>
      <color rgb="FF000000"/>
      <name val="黑体"/>
      <charset val="204"/>
    </font>
    <font>
      <sz val="10"/>
      <color rgb="FF000000"/>
      <name val="宋体"/>
      <charset val="204"/>
    </font>
    <font>
      <sz val="12"/>
      <name val="SimSun"/>
      <charset val="204"/>
    </font>
    <font>
      <sz val="12"/>
      <color rgb="FF000000"/>
      <name val="黑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3"/>
      <name val="Arial"/>
      <charset val="204"/>
    </font>
    <font>
      <sz val="12"/>
      <name val="SimSun"/>
      <charset val="134"/>
    </font>
    <font>
      <sz val="17"/>
      <name val="FangSong"/>
      <charset val="134"/>
    </font>
    <font>
      <i/>
      <sz val="10"/>
      <name val="宋体"/>
      <charset val="134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5" fillId="0" borderId="0" applyFont="0" applyFill="0" applyBorder="0" applyAlignment="0" applyProtection="0">
      <alignment vertical="center"/>
    </xf>
    <xf numFmtId="44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2" fontId="55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3" borderId="19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" borderId="22" applyNumberFormat="0" applyAlignment="0" applyProtection="0">
      <alignment vertical="center"/>
    </xf>
    <xf numFmtId="0" fontId="65" fillId="5" borderId="23" applyNumberFormat="0" applyAlignment="0" applyProtection="0">
      <alignment vertical="center"/>
    </xf>
    <xf numFmtId="0" fontId="66" fillId="5" borderId="22" applyNumberFormat="0" applyAlignment="0" applyProtection="0">
      <alignment vertical="center"/>
    </xf>
    <xf numFmtId="0" fontId="67" fillId="6" borderId="24" applyNumberFormat="0" applyAlignment="0" applyProtection="0">
      <alignment vertical="center"/>
    </xf>
    <xf numFmtId="0" fontId="68" fillId="0" borderId="25" applyNumberFormat="0" applyFill="0" applyAlignment="0" applyProtection="0">
      <alignment vertical="center"/>
    </xf>
    <xf numFmtId="0" fontId="69" fillId="0" borderId="26" applyNumberFormat="0" applyFill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1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34" fillId="0" borderId="0">
      <protection locked="0"/>
    </xf>
  </cellStyleXfs>
  <cellXfs count="286">
    <xf numFmtId="49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0" fontId="8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10" fillId="0" borderId="0" xfId="0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>
      <alignment vertical="center"/>
    </xf>
    <xf numFmtId="0" fontId="18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textRotation="255" wrapText="1"/>
    </xf>
    <xf numFmtId="0" fontId="19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textRotation="255" wrapText="1"/>
    </xf>
    <xf numFmtId="0" fontId="20" fillId="0" borderId="1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49" applyNumberFormat="1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top"/>
    </xf>
    <xf numFmtId="0" fontId="9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32" fillId="0" borderId="0" xfId="0" applyFont="1" applyFill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/>
    <xf numFmtId="0" fontId="16" fillId="0" borderId="1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27" fillId="0" borderId="0" xfId="0" applyFont="1" applyFill="1" applyBorder="1" applyAlignment="1"/>
    <xf numFmtId="0" fontId="16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6" fillId="0" borderId="0" xfId="0" applyFont="1" applyFill="1" applyBorder="1" applyAlignment="1">
      <alignment wrapText="1"/>
    </xf>
    <xf numFmtId="0" fontId="2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32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>
      <alignment vertical="center"/>
    </xf>
    <xf numFmtId="0" fontId="10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/>
    </xf>
    <xf numFmtId="0" fontId="9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/>
    <xf numFmtId="0" fontId="8" fillId="0" borderId="9" xfId="0" applyFont="1" applyFill="1" applyBorder="1" applyAlignment="1"/>
    <xf numFmtId="49" fontId="8" fillId="0" borderId="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justify" vertical="center"/>
    </xf>
    <xf numFmtId="0" fontId="40" fillId="0" borderId="1" xfId="0" applyFont="1" applyFill="1" applyBorder="1" applyAlignment="1">
      <alignment horizontal="justify" vertical="center"/>
    </xf>
    <xf numFmtId="0" fontId="40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49" fontId="42" fillId="0" borderId="0" xfId="0" applyNumberFormat="1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center" vertical="center" wrapText="1"/>
    </xf>
    <xf numFmtId="49" fontId="44" fillId="0" borderId="0" xfId="0" applyNumberFormat="1" applyFont="1" applyFill="1" applyAlignment="1">
      <alignment horizontal="center" vertical="center" wrapText="1"/>
    </xf>
    <xf numFmtId="49" fontId="45" fillId="0" borderId="1" xfId="0" applyNumberFormat="1" applyFont="1" applyFill="1" applyBorder="1" applyAlignment="1">
      <alignment horizontal="center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NumberFormat="1" applyFont="1" applyFill="1" applyBorder="1" applyAlignment="1">
      <alignment horizontal="center" vertical="center" wrapText="1"/>
    </xf>
    <xf numFmtId="49" fontId="47" fillId="0" borderId="1" xfId="0" applyNumberFormat="1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 wrapText="1"/>
    </xf>
    <xf numFmtId="0" fontId="43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4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top" wrapText="1"/>
    </xf>
    <xf numFmtId="49" fontId="43" fillId="0" borderId="0" xfId="0" applyNumberFormat="1" applyFont="1" applyFill="1" applyBorder="1" applyAlignment="1">
      <alignment horizontal="left" vertical="top" wrapText="1"/>
    </xf>
    <xf numFmtId="0" fontId="43" fillId="0" borderId="13" xfId="0" applyFont="1" applyFill="1" applyBorder="1" applyAlignment="1">
      <alignment horizontal="right" wrapText="1"/>
    </xf>
    <xf numFmtId="49" fontId="43" fillId="0" borderId="13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textRotation="255" wrapText="1"/>
    </xf>
    <xf numFmtId="0" fontId="48" fillId="0" borderId="14" xfId="0" applyFont="1" applyFill="1" applyBorder="1" applyAlignment="1">
      <alignment horizontal="center" vertical="center" textRotation="255" wrapText="1"/>
    </xf>
    <xf numFmtId="0" fontId="48" fillId="0" borderId="12" xfId="0" applyFont="1" applyFill="1" applyBorder="1" applyAlignment="1">
      <alignment horizontal="center" vertical="center" wrapText="1"/>
    </xf>
    <xf numFmtId="49" fontId="48" fillId="0" borderId="12" xfId="0" applyNumberFormat="1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textRotation="255" wrapText="1"/>
    </xf>
    <xf numFmtId="0" fontId="49" fillId="0" borderId="15" xfId="0" applyFont="1" applyFill="1" applyBorder="1" applyAlignment="1">
      <alignment horizontal="center" vertical="center" textRotation="255" wrapText="1"/>
    </xf>
    <xf numFmtId="0" fontId="45" fillId="0" borderId="12" xfId="0" applyFont="1" applyFill="1" applyBorder="1" applyAlignment="1">
      <alignment horizontal="center" vertical="center" wrapText="1"/>
    </xf>
    <xf numFmtId="49" fontId="45" fillId="0" borderId="12" xfId="0" applyNumberFormat="1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textRotation="255" wrapText="1"/>
    </xf>
    <xf numFmtId="0" fontId="48" fillId="0" borderId="16" xfId="0" applyFont="1" applyFill="1" applyBorder="1" applyAlignment="1">
      <alignment horizontal="center" vertical="center" textRotation="255" wrapText="1"/>
    </xf>
    <xf numFmtId="0" fontId="50" fillId="0" borderId="12" xfId="0" applyFont="1" applyFill="1" applyBorder="1" applyAlignment="1">
      <alignment horizontal="center" vertical="center" wrapText="1"/>
    </xf>
    <xf numFmtId="49" fontId="50" fillId="0" borderId="12" xfId="0" applyNumberFormat="1" applyFont="1" applyFill="1" applyBorder="1" applyAlignment="1">
      <alignment horizontal="center" vertical="center" wrapText="1"/>
    </xf>
    <xf numFmtId="0" fontId="51" fillId="0" borderId="12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51" fillId="0" borderId="14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0" borderId="13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center" wrapText="1"/>
    </xf>
    <xf numFmtId="0" fontId="53" fillId="0" borderId="10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54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9" xfId="0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40" fillId="0" borderId="1" xfId="0" applyFont="1" applyFill="1" applyBorder="1" applyAlignment="1" quotePrefix="1">
      <alignment horizontal="center" vertical="center" wrapText="1"/>
    </xf>
    <xf numFmtId="0" fontId="40" fillId="0" borderId="1" xfId="0" applyFont="1" applyFill="1" applyBorder="1" applyAlignment="1" quotePrefix="1">
      <alignment horizontal="justify" vertical="center"/>
    </xf>
    <xf numFmtId="0" fontId="11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477"/>
  <sheetViews>
    <sheetView zoomScale="76" zoomScaleNormal="76" workbookViewId="0">
      <pane xSplit="12" ySplit="10" topLeftCell="M258" activePane="bottomRight" state="frozen"/>
      <selection/>
      <selection pane="topRight"/>
      <selection pane="bottomLeft"/>
      <selection pane="bottomRight" activeCell="I4" sqref="I$1:I$1048576"/>
    </sheetView>
  </sheetViews>
  <sheetFormatPr defaultColWidth="10" defaultRowHeight="13.8"/>
  <cols>
    <col min="1" max="1" width="4.375" customWidth="1"/>
    <col min="2" max="2" width="9" customWidth="1"/>
    <col min="3" max="3" width="9.75" customWidth="1"/>
    <col min="4" max="4" width="8.25" customWidth="1"/>
    <col min="5" max="5" width="9" customWidth="1"/>
    <col min="6" max="6" width="21.0416666666667" customWidth="1"/>
    <col min="7" max="7" width="4.60833333333333" customWidth="1"/>
    <col min="8" max="8" width="20.5" customWidth="1"/>
    <col min="9" max="50" width="5.425" style="226" customWidth="1"/>
    <col min="51" max="51" width="6.73333333333333" customWidth="1"/>
    <col min="52" max="52" width="5.28333333333333" customWidth="1"/>
    <col min="53" max="53" width="6.41666666666667" customWidth="1"/>
  </cols>
  <sheetData>
    <row r="1" ht="25.5" customHeight="1" spans="1:53">
      <c r="A1" s="238" t="s">
        <v>0</v>
      </c>
      <c r="B1" s="238"/>
      <c r="C1" s="239"/>
      <c r="D1" s="239"/>
      <c r="E1" s="239"/>
      <c r="F1" s="240"/>
      <c r="G1" s="239"/>
      <c r="H1" s="23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39"/>
      <c r="AZ1" s="239"/>
      <c r="BA1" s="239"/>
    </row>
    <row r="2" ht="27" customHeight="1" spans="1:53">
      <c r="A2" s="239"/>
      <c r="B2" s="239"/>
      <c r="C2" s="239"/>
      <c r="D2" s="239"/>
      <c r="E2" s="239"/>
      <c r="F2" s="240"/>
      <c r="G2" s="239"/>
      <c r="H2" s="23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  <c r="AB2" s="259"/>
      <c r="AC2" s="259"/>
      <c r="AD2" s="259"/>
      <c r="AE2" s="259"/>
      <c r="AF2" s="259"/>
      <c r="AG2" s="259"/>
      <c r="AH2" s="259"/>
      <c r="AI2" s="259"/>
      <c r="AJ2" s="259"/>
      <c r="AK2" s="259"/>
      <c r="AL2" s="259"/>
      <c r="AM2" s="259"/>
      <c r="AN2" s="259"/>
      <c r="AO2" s="259"/>
      <c r="AP2" s="259"/>
      <c r="AQ2" s="259"/>
      <c r="AR2" s="259"/>
      <c r="AS2" s="259"/>
      <c r="AT2" s="259"/>
      <c r="AU2" s="259"/>
      <c r="AV2" s="259"/>
      <c r="AW2" s="259"/>
      <c r="AX2" s="259"/>
      <c r="AY2" s="239"/>
      <c r="AZ2" s="239"/>
      <c r="BA2" s="239"/>
    </row>
    <row r="3" ht="36.75" customHeight="1" spans="1:53">
      <c r="A3" s="241" t="s">
        <v>1</v>
      </c>
      <c r="B3" s="241"/>
      <c r="C3" s="241"/>
      <c r="D3" s="241"/>
      <c r="E3" s="241"/>
      <c r="F3" s="242"/>
      <c r="G3" s="241"/>
      <c r="H3" s="241"/>
      <c r="I3" s="260"/>
      <c r="J3" s="260"/>
      <c r="K3" s="261" t="s">
        <v>2</v>
      </c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7" t="s">
        <v>3</v>
      </c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8"/>
      <c r="AZ3" s="268"/>
      <c r="BA3" s="268"/>
    </row>
    <row r="4" s="234" customFormat="1" ht="35" customHeight="1" spans="1:53">
      <c r="A4" s="243" t="s">
        <v>4</v>
      </c>
      <c r="B4" s="244" t="s">
        <v>5</v>
      </c>
      <c r="C4" s="245" t="s">
        <v>6</v>
      </c>
      <c r="D4" s="245" t="s">
        <v>7</v>
      </c>
      <c r="E4" s="245" t="s">
        <v>8</v>
      </c>
      <c r="F4" s="246" t="s">
        <v>9</v>
      </c>
      <c r="G4" s="245" t="s">
        <v>10</v>
      </c>
      <c r="H4" s="245" t="s">
        <v>11</v>
      </c>
      <c r="I4" s="12" t="s">
        <v>12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9"/>
      <c r="AY4" s="30" t="s">
        <v>13</v>
      </c>
      <c r="AZ4" s="87" t="s">
        <v>14</v>
      </c>
      <c r="BA4" s="87" t="s">
        <v>15</v>
      </c>
    </row>
    <row r="5" s="235" customFormat="1" ht="35" customHeight="1" spans="1:53">
      <c r="A5" s="247"/>
      <c r="B5" s="248"/>
      <c r="C5" s="249"/>
      <c r="D5" s="249"/>
      <c r="E5" s="249"/>
      <c r="F5" s="250"/>
      <c r="G5" s="249"/>
      <c r="H5" s="249"/>
      <c r="I5" s="263" t="s">
        <v>16</v>
      </c>
      <c r="J5" s="264"/>
      <c r="K5" s="264"/>
      <c r="L5" s="264"/>
      <c r="M5" s="264"/>
      <c r="N5" s="264"/>
      <c r="O5" s="264"/>
      <c r="P5" s="264"/>
      <c r="Q5" s="265"/>
      <c r="R5" s="263" t="s">
        <v>17</v>
      </c>
      <c r="S5" s="264"/>
      <c r="T5" s="264"/>
      <c r="U5" s="264"/>
      <c r="V5" s="265"/>
      <c r="W5" s="263" t="s">
        <v>18</v>
      </c>
      <c r="X5" s="264"/>
      <c r="Y5" s="264"/>
      <c r="Z5" s="264"/>
      <c r="AA5" s="265"/>
      <c r="AB5" s="266" t="s">
        <v>19</v>
      </c>
      <c r="AC5" s="266"/>
      <c r="AD5" s="266" t="s">
        <v>20</v>
      </c>
      <c r="AE5" s="266"/>
      <c r="AF5" s="263" t="s">
        <v>21</v>
      </c>
      <c r="AG5" s="264"/>
      <c r="AH5" s="264"/>
      <c r="AI5" s="264"/>
      <c r="AJ5" s="264"/>
      <c r="AK5" s="264"/>
      <c r="AL5" s="264"/>
      <c r="AM5" s="264"/>
      <c r="AN5" s="264"/>
      <c r="AO5" s="263" t="s">
        <v>22</v>
      </c>
      <c r="AP5" s="264"/>
      <c r="AQ5" s="264"/>
      <c r="AR5" s="264"/>
      <c r="AS5" s="265"/>
      <c r="AT5" s="266" t="s">
        <v>23</v>
      </c>
      <c r="AU5" s="266"/>
      <c r="AV5" s="266"/>
      <c r="AW5" s="266"/>
      <c r="AX5" s="266"/>
      <c r="AY5" s="269"/>
      <c r="AZ5" s="249"/>
      <c r="BA5" s="249"/>
    </row>
    <row r="6" s="234" customFormat="1" ht="35" customHeight="1" spans="1:53">
      <c r="A6" s="251"/>
      <c r="B6" s="252"/>
      <c r="C6" s="253"/>
      <c r="D6" s="253"/>
      <c r="E6" s="253"/>
      <c r="F6" s="254"/>
      <c r="G6" s="253"/>
      <c r="H6" s="253"/>
      <c r="I6" s="14" t="s">
        <v>24</v>
      </c>
      <c r="J6" s="14" t="s">
        <v>25</v>
      </c>
      <c r="K6" s="14" t="s">
        <v>26</v>
      </c>
      <c r="L6" s="14" t="s">
        <v>25</v>
      </c>
      <c r="M6" s="14" t="s">
        <v>27</v>
      </c>
      <c r="N6" s="14" t="s">
        <v>25</v>
      </c>
      <c r="O6" s="14" t="s">
        <v>28</v>
      </c>
      <c r="P6" s="14" t="s">
        <v>29</v>
      </c>
      <c r="Q6" s="14" t="s">
        <v>30</v>
      </c>
      <c r="R6" s="14" t="s">
        <v>31</v>
      </c>
      <c r="S6" s="14" t="s">
        <v>29</v>
      </c>
      <c r="T6" s="14" t="s">
        <v>32</v>
      </c>
      <c r="U6" s="14" t="s">
        <v>29</v>
      </c>
      <c r="V6" s="14" t="s">
        <v>30</v>
      </c>
      <c r="W6" s="14" t="s">
        <v>33</v>
      </c>
      <c r="X6" s="14" t="s">
        <v>29</v>
      </c>
      <c r="Y6" s="14" t="s">
        <v>34</v>
      </c>
      <c r="Z6" s="14" t="s">
        <v>29</v>
      </c>
      <c r="AA6" s="14" t="s">
        <v>30</v>
      </c>
      <c r="AB6" s="14" t="s">
        <v>35</v>
      </c>
      <c r="AC6" s="14" t="s">
        <v>29</v>
      </c>
      <c r="AD6" s="14" t="s">
        <v>36</v>
      </c>
      <c r="AE6" s="14" t="s">
        <v>29</v>
      </c>
      <c r="AF6" s="14" t="s">
        <v>37</v>
      </c>
      <c r="AG6" s="14" t="s">
        <v>29</v>
      </c>
      <c r="AH6" s="14" t="s">
        <v>38</v>
      </c>
      <c r="AI6" s="14" t="s">
        <v>29</v>
      </c>
      <c r="AJ6" s="14" t="s">
        <v>39</v>
      </c>
      <c r="AK6" s="14" t="s">
        <v>29</v>
      </c>
      <c r="AL6" s="14" t="s">
        <v>40</v>
      </c>
      <c r="AM6" s="14" t="s">
        <v>29</v>
      </c>
      <c r="AN6" s="14" t="s">
        <v>30</v>
      </c>
      <c r="AO6" s="14" t="s">
        <v>41</v>
      </c>
      <c r="AP6" s="14" t="s">
        <v>29</v>
      </c>
      <c r="AQ6" s="14" t="s">
        <v>42</v>
      </c>
      <c r="AR6" s="14" t="s">
        <v>29</v>
      </c>
      <c r="AS6" s="14" t="s">
        <v>30</v>
      </c>
      <c r="AT6" s="28" t="s">
        <v>43</v>
      </c>
      <c r="AU6" s="28" t="s">
        <v>29</v>
      </c>
      <c r="AV6" s="28" t="s">
        <v>44</v>
      </c>
      <c r="AW6" s="28" t="s">
        <v>29</v>
      </c>
      <c r="AX6" s="28" t="s">
        <v>30</v>
      </c>
      <c r="AY6" s="34"/>
      <c r="AZ6" s="89"/>
      <c r="BA6" s="89"/>
    </row>
    <row r="7" s="236" customFormat="1" ht="16.5" customHeight="1" spans="1:53">
      <c r="A7" s="255">
        <v>1</v>
      </c>
      <c r="B7" s="255" t="s">
        <v>45</v>
      </c>
      <c r="C7" s="14" t="s">
        <v>46</v>
      </c>
      <c r="D7" s="14" t="s">
        <v>47</v>
      </c>
      <c r="E7" s="14" t="s">
        <v>48</v>
      </c>
      <c r="F7" s="90" t="s">
        <v>49</v>
      </c>
      <c r="G7" s="14">
        <v>1</v>
      </c>
      <c r="H7" s="286" t="s">
        <v>50</v>
      </c>
      <c r="I7" s="108"/>
      <c r="J7" s="108">
        <f>I7*1000</f>
        <v>0</v>
      </c>
      <c r="K7" s="108"/>
      <c r="L7" s="108">
        <f t="shared" ref="L7:P7" si="0">K7*600</f>
        <v>0</v>
      </c>
      <c r="M7" s="108"/>
      <c r="N7" s="108">
        <f t="shared" si="0"/>
        <v>0</v>
      </c>
      <c r="O7" s="108"/>
      <c r="P7" s="108">
        <f t="shared" si="0"/>
        <v>0</v>
      </c>
      <c r="Q7" s="108">
        <f t="shared" ref="Q7:Q25" si="1">J7+L7+N7+P7</f>
        <v>0</v>
      </c>
      <c r="R7" s="108"/>
      <c r="S7" s="108">
        <f>R7*300</f>
        <v>0</v>
      </c>
      <c r="T7" s="108"/>
      <c r="U7" s="108">
        <f>T7*300</f>
        <v>0</v>
      </c>
      <c r="V7" s="108">
        <f>S7+U7</f>
        <v>0</v>
      </c>
      <c r="W7" s="108"/>
      <c r="X7" s="108">
        <f>W7*400</f>
        <v>0</v>
      </c>
      <c r="Y7" s="108"/>
      <c r="Z7" s="108">
        <f>Y7*800</f>
        <v>0</v>
      </c>
      <c r="AA7" s="108">
        <f>X7+Z7</f>
        <v>0</v>
      </c>
      <c r="AB7" s="108"/>
      <c r="AC7" s="108">
        <f>AB7*600</f>
        <v>0</v>
      </c>
      <c r="AD7" s="108"/>
      <c r="AE7" s="108">
        <v>0</v>
      </c>
      <c r="AF7" s="108"/>
      <c r="AG7" s="108">
        <f>AF7*1000</f>
        <v>0</v>
      </c>
      <c r="AH7" s="108"/>
      <c r="AI7" s="108">
        <f t="shared" ref="AI7:AM7" si="2">AH7*300</f>
        <v>0</v>
      </c>
      <c r="AJ7" s="108"/>
      <c r="AK7" s="108">
        <f t="shared" si="2"/>
        <v>0</v>
      </c>
      <c r="AL7" s="108"/>
      <c r="AM7" s="108">
        <f t="shared" si="2"/>
        <v>0</v>
      </c>
      <c r="AN7" s="108">
        <f>AG7+AI7+AK7+AM7</f>
        <v>0</v>
      </c>
      <c r="AO7" s="108">
        <v>18</v>
      </c>
      <c r="AP7" s="108">
        <f>AO7*20</f>
        <v>360</v>
      </c>
      <c r="AQ7" s="108"/>
      <c r="AR7" s="108">
        <f>AQ7*20</f>
        <v>0</v>
      </c>
      <c r="AS7" s="108">
        <f>AP7+AR7</f>
        <v>360</v>
      </c>
      <c r="AT7" s="108"/>
      <c r="AU7" s="108">
        <f>AT7*200</f>
        <v>0</v>
      </c>
      <c r="AV7" s="108"/>
      <c r="AW7" s="108">
        <f>AV7*600</f>
        <v>0</v>
      </c>
      <c r="AX7" s="108">
        <f>AU7+AW7</f>
        <v>0</v>
      </c>
      <c r="AY7" s="108">
        <f>Q7+V7+AA7+AC7+AE7+AN7+AS7+AX7</f>
        <v>360</v>
      </c>
      <c r="AZ7" s="108">
        <v>1000</v>
      </c>
      <c r="BA7" s="108">
        <v>360</v>
      </c>
    </row>
    <row r="8" s="236" customFormat="1" ht="16" customHeight="1" spans="1:53">
      <c r="A8" s="255">
        <v>2</v>
      </c>
      <c r="B8" s="255" t="s">
        <v>45</v>
      </c>
      <c r="C8" s="14" t="s">
        <v>51</v>
      </c>
      <c r="D8" s="14" t="s">
        <v>52</v>
      </c>
      <c r="E8" s="14" t="s">
        <v>53</v>
      </c>
      <c r="F8" s="90" t="s">
        <v>54</v>
      </c>
      <c r="G8" s="14">
        <v>5</v>
      </c>
      <c r="H8" s="286" t="s">
        <v>55</v>
      </c>
      <c r="I8" s="108"/>
      <c r="J8" s="108">
        <f t="shared" ref="J8:J31" si="3">I8*1000</f>
        <v>0</v>
      </c>
      <c r="K8" s="108"/>
      <c r="L8" s="108">
        <f t="shared" ref="L8:L31" si="4">K8*600</f>
        <v>0</v>
      </c>
      <c r="M8" s="108"/>
      <c r="N8" s="108">
        <f t="shared" ref="N8:N31" si="5">M8*600</f>
        <v>0</v>
      </c>
      <c r="O8" s="108"/>
      <c r="P8" s="108">
        <f t="shared" ref="P8:P31" si="6">O8*600</f>
        <v>0</v>
      </c>
      <c r="Q8" s="108">
        <f t="shared" si="1"/>
        <v>0</v>
      </c>
      <c r="R8" s="108">
        <v>2.8</v>
      </c>
      <c r="S8" s="108">
        <f t="shared" ref="S8:S71" si="7">R8*300</f>
        <v>840</v>
      </c>
      <c r="T8" s="108"/>
      <c r="U8" s="108">
        <f t="shared" ref="U8:U31" si="8">T8*300</f>
        <v>0</v>
      </c>
      <c r="V8" s="108">
        <f t="shared" ref="V8:V71" si="9">S8+U8</f>
        <v>840</v>
      </c>
      <c r="W8" s="108"/>
      <c r="X8" s="108">
        <f t="shared" ref="X8:X16" si="10">W8*400</f>
        <v>0</v>
      </c>
      <c r="Y8" s="108"/>
      <c r="Z8" s="108">
        <f t="shared" ref="Z8:Z31" si="11">Y8*800</f>
        <v>0</v>
      </c>
      <c r="AA8" s="108">
        <f t="shared" ref="AA8:AA71" si="12">X8+Z8</f>
        <v>0</v>
      </c>
      <c r="AB8" s="108"/>
      <c r="AC8" s="108">
        <f t="shared" ref="AC8:AC56" si="13">AB8*600</f>
        <v>0</v>
      </c>
      <c r="AD8" s="108"/>
      <c r="AE8" s="108">
        <v>0</v>
      </c>
      <c r="AF8" s="108"/>
      <c r="AG8" s="108">
        <f t="shared" ref="AG8:AG71" si="14">AF8*1000</f>
        <v>0</v>
      </c>
      <c r="AH8" s="108"/>
      <c r="AI8" s="108">
        <f t="shared" ref="AI8:AI71" si="15">AH8*300</f>
        <v>0</v>
      </c>
      <c r="AJ8" s="108">
        <v>1</v>
      </c>
      <c r="AK8" s="108">
        <f t="shared" ref="AK8:AK71" si="16">AJ8*300</f>
        <v>300</v>
      </c>
      <c r="AL8" s="108"/>
      <c r="AM8" s="108">
        <f t="shared" ref="AM8:AM71" si="17">AL8*300</f>
        <v>0</v>
      </c>
      <c r="AN8" s="108">
        <f t="shared" ref="AN8:AN71" si="18">AG8+AI8+AK8+AM8</f>
        <v>300</v>
      </c>
      <c r="AO8" s="108">
        <v>30</v>
      </c>
      <c r="AP8" s="108">
        <f>AO8*20</f>
        <v>600</v>
      </c>
      <c r="AQ8" s="108"/>
      <c r="AR8" s="108">
        <f t="shared" ref="AR8:AR44" si="19">AQ8*20</f>
        <v>0</v>
      </c>
      <c r="AS8" s="108">
        <f t="shared" ref="AS8:AS71" si="20">AP8+AR8</f>
        <v>600</v>
      </c>
      <c r="AT8" s="108"/>
      <c r="AU8" s="108">
        <f t="shared" ref="AU8:AU71" si="21">AT8*200</f>
        <v>0</v>
      </c>
      <c r="AV8" s="108"/>
      <c r="AW8" s="108">
        <f t="shared" ref="AW8:AW71" si="22">AV8*600</f>
        <v>0</v>
      </c>
      <c r="AX8" s="108">
        <f t="shared" ref="AX8:AX71" si="23">AU8+AW8</f>
        <v>0</v>
      </c>
      <c r="AY8" s="108">
        <f t="shared" ref="AY8:AY71" si="24">Q8+V8+AA8+AC8+AE8+AN8+AS8+AX8</f>
        <v>1740</v>
      </c>
      <c r="AZ8" s="108">
        <v>5000</v>
      </c>
      <c r="BA8" s="108">
        <v>1740</v>
      </c>
    </row>
    <row r="9" s="236" customFormat="1" ht="16" customHeight="1" spans="1:53">
      <c r="A9" s="255">
        <v>3</v>
      </c>
      <c r="B9" s="255" t="s">
        <v>45</v>
      </c>
      <c r="C9" s="14" t="s">
        <v>56</v>
      </c>
      <c r="D9" s="14" t="s">
        <v>57</v>
      </c>
      <c r="E9" s="14" t="s">
        <v>58</v>
      </c>
      <c r="F9" s="90" t="s">
        <v>59</v>
      </c>
      <c r="G9" s="14">
        <v>2</v>
      </c>
      <c r="H9" s="286" t="s">
        <v>60</v>
      </c>
      <c r="I9" s="108"/>
      <c r="J9" s="108">
        <f t="shared" si="3"/>
        <v>0</v>
      </c>
      <c r="K9" s="108"/>
      <c r="L9" s="108">
        <f t="shared" si="4"/>
        <v>0</v>
      </c>
      <c r="M9" s="108"/>
      <c r="N9" s="108">
        <f t="shared" si="5"/>
        <v>0</v>
      </c>
      <c r="O9" s="108"/>
      <c r="P9" s="108">
        <f t="shared" si="6"/>
        <v>0</v>
      </c>
      <c r="Q9" s="108">
        <f t="shared" si="1"/>
        <v>0</v>
      </c>
      <c r="R9" s="108">
        <v>1</v>
      </c>
      <c r="S9" s="108">
        <f t="shared" si="7"/>
        <v>300</v>
      </c>
      <c r="T9" s="108"/>
      <c r="U9" s="108">
        <f t="shared" si="8"/>
        <v>0</v>
      </c>
      <c r="V9" s="108">
        <f t="shared" si="9"/>
        <v>300</v>
      </c>
      <c r="W9" s="108"/>
      <c r="X9" s="108">
        <f t="shared" si="10"/>
        <v>0</v>
      </c>
      <c r="Y9" s="108"/>
      <c r="Z9" s="108">
        <f t="shared" si="11"/>
        <v>0</v>
      </c>
      <c r="AA9" s="108">
        <f t="shared" si="12"/>
        <v>0</v>
      </c>
      <c r="AB9" s="108"/>
      <c r="AC9" s="108">
        <f t="shared" si="13"/>
        <v>0</v>
      </c>
      <c r="AD9" s="108"/>
      <c r="AE9" s="108">
        <v>0</v>
      </c>
      <c r="AF9" s="108"/>
      <c r="AG9" s="108">
        <f t="shared" si="14"/>
        <v>0</v>
      </c>
      <c r="AH9" s="108"/>
      <c r="AI9" s="108">
        <f t="shared" si="15"/>
        <v>0</v>
      </c>
      <c r="AJ9" s="108">
        <v>3</v>
      </c>
      <c r="AK9" s="108">
        <f t="shared" si="16"/>
        <v>900</v>
      </c>
      <c r="AL9" s="108"/>
      <c r="AM9" s="108">
        <f t="shared" si="17"/>
        <v>0</v>
      </c>
      <c r="AN9" s="108">
        <f t="shared" si="18"/>
        <v>900</v>
      </c>
      <c r="AO9" s="108">
        <v>7</v>
      </c>
      <c r="AP9" s="108">
        <f>AO9*20</f>
        <v>140</v>
      </c>
      <c r="AQ9" s="108"/>
      <c r="AR9" s="108">
        <f t="shared" si="19"/>
        <v>0</v>
      </c>
      <c r="AS9" s="108">
        <f t="shared" si="20"/>
        <v>140</v>
      </c>
      <c r="AT9" s="108"/>
      <c r="AU9" s="108">
        <f t="shared" si="21"/>
        <v>0</v>
      </c>
      <c r="AV9" s="108"/>
      <c r="AW9" s="108">
        <f t="shared" si="22"/>
        <v>0</v>
      </c>
      <c r="AX9" s="108">
        <f t="shared" si="23"/>
        <v>0</v>
      </c>
      <c r="AY9" s="108">
        <f t="shared" si="24"/>
        <v>1340</v>
      </c>
      <c r="AZ9" s="108">
        <v>2000</v>
      </c>
      <c r="BA9" s="108">
        <v>1340</v>
      </c>
    </row>
    <row r="10" s="236" customFormat="1" ht="16" customHeight="1" spans="1:53">
      <c r="A10" s="255">
        <v>4</v>
      </c>
      <c r="B10" s="255" t="s">
        <v>45</v>
      </c>
      <c r="C10" s="14" t="s">
        <v>56</v>
      </c>
      <c r="D10" s="14" t="s">
        <v>52</v>
      </c>
      <c r="E10" s="14" t="s">
        <v>61</v>
      </c>
      <c r="F10" s="90" t="s">
        <v>62</v>
      </c>
      <c r="G10" s="14">
        <v>1</v>
      </c>
      <c r="H10" s="286" t="s">
        <v>63</v>
      </c>
      <c r="I10" s="108"/>
      <c r="J10" s="108">
        <f t="shared" si="3"/>
        <v>0</v>
      </c>
      <c r="K10" s="108"/>
      <c r="L10" s="108">
        <f t="shared" si="4"/>
        <v>0</v>
      </c>
      <c r="M10" s="108"/>
      <c r="N10" s="108">
        <f t="shared" si="5"/>
        <v>0</v>
      </c>
      <c r="O10" s="108"/>
      <c r="P10" s="108">
        <f t="shared" si="6"/>
        <v>0</v>
      </c>
      <c r="Q10" s="108">
        <f t="shared" si="1"/>
        <v>0</v>
      </c>
      <c r="R10" s="108">
        <v>1.1</v>
      </c>
      <c r="S10" s="108">
        <f t="shared" si="7"/>
        <v>330</v>
      </c>
      <c r="T10" s="108"/>
      <c r="U10" s="108">
        <f t="shared" si="8"/>
        <v>0</v>
      </c>
      <c r="V10" s="108">
        <f t="shared" si="9"/>
        <v>330</v>
      </c>
      <c r="W10" s="108"/>
      <c r="X10" s="108">
        <f t="shared" si="10"/>
        <v>0</v>
      </c>
      <c r="Y10" s="108"/>
      <c r="Z10" s="108">
        <f t="shared" si="11"/>
        <v>0</v>
      </c>
      <c r="AA10" s="108">
        <f t="shared" si="12"/>
        <v>0</v>
      </c>
      <c r="AB10" s="108"/>
      <c r="AC10" s="108">
        <f t="shared" si="13"/>
        <v>0</v>
      </c>
      <c r="AD10" s="108"/>
      <c r="AE10" s="108">
        <v>0</v>
      </c>
      <c r="AF10" s="108"/>
      <c r="AG10" s="108">
        <f t="shared" si="14"/>
        <v>0</v>
      </c>
      <c r="AH10" s="108"/>
      <c r="AI10" s="108">
        <f t="shared" si="15"/>
        <v>0</v>
      </c>
      <c r="AJ10" s="108"/>
      <c r="AK10" s="108">
        <f t="shared" si="16"/>
        <v>0</v>
      </c>
      <c r="AL10" s="108"/>
      <c r="AM10" s="108">
        <f t="shared" si="17"/>
        <v>0</v>
      </c>
      <c r="AN10" s="108">
        <f t="shared" si="18"/>
        <v>0</v>
      </c>
      <c r="AO10" s="108"/>
      <c r="AP10" s="108">
        <f t="shared" ref="AP10:AP73" si="25">AO10*20</f>
        <v>0</v>
      </c>
      <c r="AQ10" s="108"/>
      <c r="AR10" s="108">
        <f t="shared" si="19"/>
        <v>0</v>
      </c>
      <c r="AS10" s="108">
        <f t="shared" si="20"/>
        <v>0</v>
      </c>
      <c r="AT10" s="108"/>
      <c r="AU10" s="108">
        <f t="shared" si="21"/>
        <v>0</v>
      </c>
      <c r="AV10" s="108"/>
      <c r="AW10" s="108">
        <f t="shared" si="22"/>
        <v>0</v>
      </c>
      <c r="AX10" s="108">
        <f t="shared" si="23"/>
        <v>0</v>
      </c>
      <c r="AY10" s="108">
        <f t="shared" si="24"/>
        <v>330</v>
      </c>
      <c r="AZ10" s="108">
        <v>1000</v>
      </c>
      <c r="BA10" s="108">
        <v>330</v>
      </c>
    </row>
    <row r="11" s="236" customFormat="1" ht="16" customHeight="1" spans="1:53">
      <c r="A11" s="255">
        <v>5</v>
      </c>
      <c r="B11" s="255" t="s">
        <v>45</v>
      </c>
      <c r="C11" s="14" t="s">
        <v>64</v>
      </c>
      <c r="D11" s="18" t="s">
        <v>65</v>
      </c>
      <c r="E11" s="18" t="s">
        <v>66</v>
      </c>
      <c r="F11" s="90" t="s">
        <v>67</v>
      </c>
      <c r="G11" s="18">
        <v>2</v>
      </c>
      <c r="H11" s="286" t="s">
        <v>68</v>
      </c>
      <c r="I11" s="108"/>
      <c r="J11" s="108">
        <f t="shared" si="3"/>
        <v>0</v>
      </c>
      <c r="K11" s="108"/>
      <c r="L11" s="108">
        <f t="shared" si="4"/>
        <v>0</v>
      </c>
      <c r="M11" s="108"/>
      <c r="N11" s="108">
        <f t="shared" si="5"/>
        <v>0</v>
      </c>
      <c r="O11" s="108"/>
      <c r="P11" s="108">
        <f t="shared" si="6"/>
        <v>0</v>
      </c>
      <c r="Q11" s="108">
        <f t="shared" si="1"/>
        <v>0</v>
      </c>
      <c r="R11" s="108"/>
      <c r="S11" s="108">
        <f t="shared" si="7"/>
        <v>0</v>
      </c>
      <c r="T11" s="108"/>
      <c r="U11" s="108">
        <f t="shared" si="8"/>
        <v>0</v>
      </c>
      <c r="V11" s="108">
        <f t="shared" si="9"/>
        <v>0</v>
      </c>
      <c r="W11" s="108"/>
      <c r="X11" s="108">
        <f t="shared" si="10"/>
        <v>0</v>
      </c>
      <c r="Y11" s="108"/>
      <c r="Z11" s="108">
        <f t="shared" si="11"/>
        <v>0</v>
      </c>
      <c r="AA11" s="108">
        <f t="shared" si="12"/>
        <v>0</v>
      </c>
      <c r="AB11" s="108"/>
      <c r="AC11" s="108">
        <f t="shared" si="13"/>
        <v>0</v>
      </c>
      <c r="AD11" s="108"/>
      <c r="AE11" s="108">
        <v>0</v>
      </c>
      <c r="AF11" s="108">
        <v>2</v>
      </c>
      <c r="AG11" s="108">
        <f t="shared" si="14"/>
        <v>2000</v>
      </c>
      <c r="AH11" s="108"/>
      <c r="AI11" s="108">
        <f t="shared" si="15"/>
        <v>0</v>
      </c>
      <c r="AJ11" s="108">
        <v>6</v>
      </c>
      <c r="AK11" s="108">
        <f t="shared" si="16"/>
        <v>1800</v>
      </c>
      <c r="AL11" s="108">
        <v>6</v>
      </c>
      <c r="AM11" s="108">
        <f t="shared" si="17"/>
        <v>1800</v>
      </c>
      <c r="AN11" s="108">
        <f t="shared" si="18"/>
        <v>5600</v>
      </c>
      <c r="AO11" s="108"/>
      <c r="AP11" s="108">
        <f t="shared" si="25"/>
        <v>0</v>
      </c>
      <c r="AQ11" s="108"/>
      <c r="AR11" s="108">
        <f t="shared" si="19"/>
        <v>0</v>
      </c>
      <c r="AS11" s="108">
        <f t="shared" si="20"/>
        <v>0</v>
      </c>
      <c r="AT11" s="108"/>
      <c r="AU11" s="108">
        <f t="shared" si="21"/>
        <v>0</v>
      </c>
      <c r="AV11" s="108"/>
      <c r="AW11" s="108">
        <f t="shared" si="22"/>
        <v>0</v>
      </c>
      <c r="AX11" s="108">
        <f t="shared" si="23"/>
        <v>0</v>
      </c>
      <c r="AY11" s="108">
        <f t="shared" si="24"/>
        <v>5600</v>
      </c>
      <c r="AZ11" s="108">
        <v>2000</v>
      </c>
      <c r="BA11" s="108">
        <v>2000</v>
      </c>
    </row>
    <row r="12" s="236" customFormat="1" ht="17" customHeight="1" spans="1:53">
      <c r="A12" s="255">
        <v>6</v>
      </c>
      <c r="B12" s="255" t="s">
        <v>45</v>
      </c>
      <c r="C12" s="14" t="s">
        <v>64</v>
      </c>
      <c r="D12" s="18" t="s">
        <v>69</v>
      </c>
      <c r="E12" s="18" t="s">
        <v>70</v>
      </c>
      <c r="F12" s="90" t="s">
        <v>71</v>
      </c>
      <c r="G12" s="18">
        <v>3</v>
      </c>
      <c r="H12" s="286" t="s">
        <v>72</v>
      </c>
      <c r="I12" s="108"/>
      <c r="J12" s="108">
        <f t="shared" si="3"/>
        <v>0</v>
      </c>
      <c r="K12" s="108"/>
      <c r="L12" s="108">
        <f t="shared" si="4"/>
        <v>0</v>
      </c>
      <c r="M12" s="108"/>
      <c r="N12" s="108">
        <f t="shared" si="5"/>
        <v>0</v>
      </c>
      <c r="O12" s="108"/>
      <c r="P12" s="108">
        <f t="shared" si="6"/>
        <v>0</v>
      </c>
      <c r="Q12" s="108">
        <f t="shared" si="1"/>
        <v>0</v>
      </c>
      <c r="R12" s="108">
        <v>1.2</v>
      </c>
      <c r="S12" s="108">
        <f t="shared" si="7"/>
        <v>360</v>
      </c>
      <c r="T12" s="108"/>
      <c r="U12" s="108">
        <f t="shared" si="8"/>
        <v>0</v>
      </c>
      <c r="V12" s="108">
        <f t="shared" si="9"/>
        <v>360</v>
      </c>
      <c r="W12" s="108"/>
      <c r="X12" s="108">
        <f t="shared" si="10"/>
        <v>0</v>
      </c>
      <c r="Y12" s="108"/>
      <c r="Z12" s="108">
        <f t="shared" si="11"/>
        <v>0</v>
      </c>
      <c r="AA12" s="108">
        <f t="shared" si="12"/>
        <v>0</v>
      </c>
      <c r="AB12" s="108"/>
      <c r="AC12" s="108">
        <f t="shared" si="13"/>
        <v>0</v>
      </c>
      <c r="AD12" s="108"/>
      <c r="AE12" s="108">
        <v>0</v>
      </c>
      <c r="AF12" s="108"/>
      <c r="AG12" s="108">
        <f t="shared" si="14"/>
        <v>0</v>
      </c>
      <c r="AH12" s="108"/>
      <c r="AI12" s="108">
        <f t="shared" si="15"/>
        <v>0</v>
      </c>
      <c r="AJ12" s="108"/>
      <c r="AK12" s="108">
        <f t="shared" si="16"/>
        <v>0</v>
      </c>
      <c r="AL12" s="108"/>
      <c r="AM12" s="108">
        <f t="shared" si="17"/>
        <v>0</v>
      </c>
      <c r="AN12" s="108">
        <f t="shared" si="18"/>
        <v>0</v>
      </c>
      <c r="AO12" s="108"/>
      <c r="AP12" s="108">
        <f t="shared" si="25"/>
        <v>0</v>
      </c>
      <c r="AQ12" s="108"/>
      <c r="AR12" s="108">
        <f t="shared" si="19"/>
        <v>0</v>
      </c>
      <c r="AS12" s="108">
        <f t="shared" si="20"/>
        <v>0</v>
      </c>
      <c r="AT12" s="108"/>
      <c r="AU12" s="108">
        <f t="shared" si="21"/>
        <v>0</v>
      </c>
      <c r="AV12" s="108"/>
      <c r="AW12" s="108">
        <f t="shared" si="22"/>
        <v>0</v>
      </c>
      <c r="AX12" s="108">
        <f t="shared" si="23"/>
        <v>0</v>
      </c>
      <c r="AY12" s="108">
        <f t="shared" si="24"/>
        <v>360</v>
      </c>
      <c r="AZ12" s="108">
        <v>3000</v>
      </c>
      <c r="BA12" s="108">
        <v>360</v>
      </c>
    </row>
    <row r="13" s="236" customFormat="1" ht="15.5" customHeight="1" spans="1:53">
      <c r="A13" s="255">
        <v>7</v>
      </c>
      <c r="B13" s="255" t="s">
        <v>45</v>
      </c>
      <c r="C13" s="14" t="s">
        <v>64</v>
      </c>
      <c r="D13" s="14" t="s">
        <v>73</v>
      </c>
      <c r="E13" s="14" t="s">
        <v>74</v>
      </c>
      <c r="F13" s="90" t="s">
        <v>75</v>
      </c>
      <c r="G13" s="14">
        <v>2</v>
      </c>
      <c r="H13" s="286" t="s">
        <v>76</v>
      </c>
      <c r="I13" s="108"/>
      <c r="J13" s="108">
        <f t="shared" si="3"/>
        <v>0</v>
      </c>
      <c r="K13" s="108"/>
      <c r="L13" s="108">
        <f t="shared" si="4"/>
        <v>0</v>
      </c>
      <c r="M13" s="108"/>
      <c r="N13" s="108">
        <f t="shared" si="5"/>
        <v>0</v>
      </c>
      <c r="O13" s="108"/>
      <c r="P13" s="108">
        <f t="shared" si="6"/>
        <v>0</v>
      </c>
      <c r="Q13" s="108">
        <f t="shared" si="1"/>
        <v>0</v>
      </c>
      <c r="R13" s="108">
        <v>1</v>
      </c>
      <c r="S13" s="108">
        <f t="shared" si="7"/>
        <v>300</v>
      </c>
      <c r="T13" s="108"/>
      <c r="U13" s="108">
        <f t="shared" si="8"/>
        <v>0</v>
      </c>
      <c r="V13" s="108">
        <f t="shared" si="9"/>
        <v>300</v>
      </c>
      <c r="W13" s="108"/>
      <c r="X13" s="108">
        <f t="shared" si="10"/>
        <v>0</v>
      </c>
      <c r="Y13" s="108"/>
      <c r="Z13" s="108">
        <f t="shared" si="11"/>
        <v>0</v>
      </c>
      <c r="AA13" s="108">
        <f t="shared" si="12"/>
        <v>0</v>
      </c>
      <c r="AB13" s="108"/>
      <c r="AC13" s="108">
        <f t="shared" si="13"/>
        <v>0</v>
      </c>
      <c r="AD13" s="108"/>
      <c r="AE13" s="108">
        <v>0</v>
      </c>
      <c r="AF13" s="108"/>
      <c r="AG13" s="108">
        <f t="shared" si="14"/>
        <v>0</v>
      </c>
      <c r="AH13" s="108"/>
      <c r="AI13" s="108">
        <f t="shared" si="15"/>
        <v>0</v>
      </c>
      <c r="AJ13" s="108"/>
      <c r="AK13" s="108">
        <f t="shared" si="16"/>
        <v>0</v>
      </c>
      <c r="AL13" s="108"/>
      <c r="AM13" s="108">
        <f t="shared" si="17"/>
        <v>0</v>
      </c>
      <c r="AN13" s="108">
        <f t="shared" si="18"/>
        <v>0</v>
      </c>
      <c r="AO13" s="108">
        <v>5</v>
      </c>
      <c r="AP13" s="108">
        <f t="shared" si="25"/>
        <v>100</v>
      </c>
      <c r="AQ13" s="108"/>
      <c r="AR13" s="108">
        <f t="shared" si="19"/>
        <v>0</v>
      </c>
      <c r="AS13" s="108">
        <f t="shared" si="20"/>
        <v>100</v>
      </c>
      <c r="AT13" s="108"/>
      <c r="AU13" s="108">
        <f t="shared" si="21"/>
        <v>0</v>
      </c>
      <c r="AV13" s="108"/>
      <c r="AW13" s="108">
        <f t="shared" si="22"/>
        <v>0</v>
      </c>
      <c r="AX13" s="108">
        <f t="shared" si="23"/>
        <v>0</v>
      </c>
      <c r="AY13" s="108">
        <f t="shared" si="24"/>
        <v>400</v>
      </c>
      <c r="AZ13" s="108">
        <v>2000</v>
      </c>
      <c r="BA13" s="108">
        <v>400</v>
      </c>
    </row>
    <row r="14" s="236" customFormat="1" ht="16" customHeight="1" spans="1:53">
      <c r="A14" s="255">
        <v>8</v>
      </c>
      <c r="B14" s="255" t="s">
        <v>45</v>
      </c>
      <c r="C14" s="14" t="s">
        <v>64</v>
      </c>
      <c r="D14" s="14" t="s">
        <v>73</v>
      </c>
      <c r="E14" s="14" t="s">
        <v>77</v>
      </c>
      <c r="F14" s="90" t="s">
        <v>78</v>
      </c>
      <c r="G14" s="14">
        <v>2</v>
      </c>
      <c r="H14" s="286" t="s">
        <v>79</v>
      </c>
      <c r="I14" s="108"/>
      <c r="J14" s="108">
        <f t="shared" si="3"/>
        <v>0</v>
      </c>
      <c r="K14" s="108"/>
      <c r="L14" s="108">
        <f t="shared" si="4"/>
        <v>0</v>
      </c>
      <c r="M14" s="108"/>
      <c r="N14" s="108">
        <f t="shared" si="5"/>
        <v>0</v>
      </c>
      <c r="O14" s="108"/>
      <c r="P14" s="108">
        <f t="shared" si="6"/>
        <v>0</v>
      </c>
      <c r="Q14" s="108">
        <f t="shared" si="1"/>
        <v>0</v>
      </c>
      <c r="R14" s="108">
        <v>2</v>
      </c>
      <c r="S14" s="108">
        <f t="shared" si="7"/>
        <v>600</v>
      </c>
      <c r="T14" s="108"/>
      <c r="U14" s="108">
        <f t="shared" si="8"/>
        <v>0</v>
      </c>
      <c r="V14" s="108">
        <f t="shared" si="9"/>
        <v>600</v>
      </c>
      <c r="W14" s="108"/>
      <c r="X14" s="108">
        <f t="shared" si="10"/>
        <v>0</v>
      </c>
      <c r="Y14" s="108"/>
      <c r="Z14" s="108">
        <f t="shared" si="11"/>
        <v>0</v>
      </c>
      <c r="AA14" s="108">
        <f t="shared" si="12"/>
        <v>0</v>
      </c>
      <c r="AB14" s="108"/>
      <c r="AC14" s="108">
        <f t="shared" si="13"/>
        <v>0</v>
      </c>
      <c r="AD14" s="108"/>
      <c r="AE14" s="108">
        <v>0</v>
      </c>
      <c r="AF14" s="108"/>
      <c r="AG14" s="108">
        <f t="shared" si="14"/>
        <v>0</v>
      </c>
      <c r="AH14" s="108"/>
      <c r="AI14" s="108">
        <f t="shared" si="15"/>
        <v>0</v>
      </c>
      <c r="AJ14" s="108"/>
      <c r="AK14" s="108">
        <f t="shared" si="16"/>
        <v>0</v>
      </c>
      <c r="AL14" s="108"/>
      <c r="AM14" s="108">
        <f t="shared" si="17"/>
        <v>0</v>
      </c>
      <c r="AN14" s="108">
        <f t="shared" si="18"/>
        <v>0</v>
      </c>
      <c r="AO14" s="108">
        <v>11</v>
      </c>
      <c r="AP14" s="108">
        <f t="shared" si="25"/>
        <v>220</v>
      </c>
      <c r="AQ14" s="108"/>
      <c r="AR14" s="108">
        <f t="shared" si="19"/>
        <v>0</v>
      </c>
      <c r="AS14" s="108">
        <f t="shared" si="20"/>
        <v>220</v>
      </c>
      <c r="AT14" s="108"/>
      <c r="AU14" s="108">
        <f t="shared" si="21"/>
        <v>0</v>
      </c>
      <c r="AV14" s="108"/>
      <c r="AW14" s="108">
        <f t="shared" si="22"/>
        <v>0</v>
      </c>
      <c r="AX14" s="108">
        <f t="shared" si="23"/>
        <v>0</v>
      </c>
      <c r="AY14" s="108">
        <f t="shared" si="24"/>
        <v>820</v>
      </c>
      <c r="AZ14" s="108">
        <v>2000</v>
      </c>
      <c r="BA14" s="108">
        <v>820</v>
      </c>
    </row>
    <row r="15" s="236" customFormat="1" ht="16" customHeight="1" spans="1:53">
      <c r="A15" s="255">
        <v>9</v>
      </c>
      <c r="B15" s="255" t="s">
        <v>45</v>
      </c>
      <c r="C15" s="14" t="s">
        <v>64</v>
      </c>
      <c r="D15" s="18" t="s">
        <v>80</v>
      </c>
      <c r="E15" s="18" t="s">
        <v>81</v>
      </c>
      <c r="F15" s="90" t="s">
        <v>82</v>
      </c>
      <c r="G15" s="18">
        <v>2</v>
      </c>
      <c r="H15" s="286" t="s">
        <v>83</v>
      </c>
      <c r="I15" s="108"/>
      <c r="J15" s="108">
        <f t="shared" si="3"/>
        <v>0</v>
      </c>
      <c r="K15" s="108"/>
      <c r="L15" s="108">
        <f t="shared" si="4"/>
        <v>0</v>
      </c>
      <c r="M15" s="108"/>
      <c r="N15" s="108">
        <f t="shared" si="5"/>
        <v>0</v>
      </c>
      <c r="O15" s="108"/>
      <c r="P15" s="108">
        <f t="shared" si="6"/>
        <v>0</v>
      </c>
      <c r="Q15" s="108">
        <f t="shared" si="1"/>
        <v>0</v>
      </c>
      <c r="R15" s="108">
        <v>1</v>
      </c>
      <c r="S15" s="108">
        <f t="shared" si="7"/>
        <v>300</v>
      </c>
      <c r="T15" s="108"/>
      <c r="U15" s="108">
        <f t="shared" si="8"/>
        <v>0</v>
      </c>
      <c r="V15" s="108">
        <f t="shared" si="9"/>
        <v>300</v>
      </c>
      <c r="W15" s="108"/>
      <c r="X15" s="108">
        <f t="shared" si="10"/>
        <v>0</v>
      </c>
      <c r="Y15" s="108"/>
      <c r="Z15" s="108">
        <f t="shared" si="11"/>
        <v>0</v>
      </c>
      <c r="AA15" s="108">
        <f t="shared" si="12"/>
        <v>0</v>
      </c>
      <c r="AB15" s="108"/>
      <c r="AC15" s="108">
        <f t="shared" si="13"/>
        <v>0</v>
      </c>
      <c r="AD15" s="108"/>
      <c r="AE15" s="108">
        <v>0</v>
      </c>
      <c r="AF15" s="108"/>
      <c r="AG15" s="108">
        <f t="shared" si="14"/>
        <v>0</v>
      </c>
      <c r="AH15" s="108"/>
      <c r="AI15" s="108">
        <f t="shared" si="15"/>
        <v>0</v>
      </c>
      <c r="AJ15" s="108"/>
      <c r="AK15" s="108">
        <f t="shared" si="16"/>
        <v>0</v>
      </c>
      <c r="AL15" s="108"/>
      <c r="AM15" s="108">
        <f t="shared" si="17"/>
        <v>0</v>
      </c>
      <c r="AN15" s="108">
        <f t="shared" si="18"/>
        <v>0</v>
      </c>
      <c r="AO15" s="108"/>
      <c r="AP15" s="108">
        <f t="shared" si="25"/>
        <v>0</v>
      </c>
      <c r="AQ15" s="108"/>
      <c r="AR15" s="108">
        <f t="shared" si="19"/>
        <v>0</v>
      </c>
      <c r="AS15" s="108">
        <f t="shared" si="20"/>
        <v>0</v>
      </c>
      <c r="AT15" s="108"/>
      <c r="AU15" s="108">
        <f t="shared" si="21"/>
        <v>0</v>
      </c>
      <c r="AV15" s="108"/>
      <c r="AW15" s="108">
        <f t="shared" si="22"/>
        <v>0</v>
      </c>
      <c r="AX15" s="108">
        <f t="shared" si="23"/>
        <v>0</v>
      </c>
      <c r="AY15" s="108">
        <f t="shared" si="24"/>
        <v>300</v>
      </c>
      <c r="AZ15" s="108">
        <v>2000</v>
      </c>
      <c r="BA15" s="108">
        <v>300</v>
      </c>
    </row>
    <row r="16" s="236" customFormat="1" ht="16" customHeight="1" spans="1:53">
      <c r="A16" s="255">
        <v>10</v>
      </c>
      <c r="B16" s="255" t="s">
        <v>45</v>
      </c>
      <c r="C16" s="14" t="s">
        <v>84</v>
      </c>
      <c r="D16" s="14" t="s">
        <v>85</v>
      </c>
      <c r="E16" s="14" t="s">
        <v>86</v>
      </c>
      <c r="F16" s="90" t="s">
        <v>87</v>
      </c>
      <c r="G16" s="14">
        <v>5</v>
      </c>
      <c r="H16" s="286" t="s">
        <v>88</v>
      </c>
      <c r="I16" s="108"/>
      <c r="J16" s="108">
        <f t="shared" si="3"/>
        <v>0</v>
      </c>
      <c r="K16" s="108"/>
      <c r="L16" s="108">
        <f t="shared" si="4"/>
        <v>0</v>
      </c>
      <c r="M16" s="108"/>
      <c r="N16" s="108">
        <f t="shared" si="5"/>
        <v>0</v>
      </c>
      <c r="O16" s="108"/>
      <c r="P16" s="108">
        <f t="shared" si="6"/>
        <v>0</v>
      </c>
      <c r="Q16" s="108">
        <f t="shared" si="1"/>
        <v>0</v>
      </c>
      <c r="R16" s="108">
        <v>3</v>
      </c>
      <c r="S16" s="108">
        <f t="shared" si="7"/>
        <v>900</v>
      </c>
      <c r="T16" s="108"/>
      <c r="U16" s="108">
        <f t="shared" si="8"/>
        <v>0</v>
      </c>
      <c r="V16" s="108">
        <f t="shared" si="9"/>
        <v>900</v>
      </c>
      <c r="W16" s="108">
        <v>2</v>
      </c>
      <c r="X16" s="108">
        <f t="shared" si="10"/>
        <v>800</v>
      </c>
      <c r="Y16" s="108"/>
      <c r="Z16" s="108">
        <f t="shared" si="11"/>
        <v>0</v>
      </c>
      <c r="AA16" s="108">
        <f t="shared" si="12"/>
        <v>800</v>
      </c>
      <c r="AB16" s="108"/>
      <c r="AC16" s="108">
        <f t="shared" si="13"/>
        <v>0</v>
      </c>
      <c r="AD16" s="108"/>
      <c r="AE16" s="108">
        <v>0</v>
      </c>
      <c r="AF16" s="108"/>
      <c r="AG16" s="108">
        <f t="shared" si="14"/>
        <v>0</v>
      </c>
      <c r="AH16" s="108"/>
      <c r="AI16" s="108">
        <f t="shared" si="15"/>
        <v>0</v>
      </c>
      <c r="AJ16" s="108">
        <v>5</v>
      </c>
      <c r="AK16" s="108">
        <f t="shared" si="16"/>
        <v>1500</v>
      </c>
      <c r="AL16" s="108"/>
      <c r="AM16" s="108">
        <f t="shared" si="17"/>
        <v>0</v>
      </c>
      <c r="AN16" s="108">
        <f t="shared" si="18"/>
        <v>1500</v>
      </c>
      <c r="AO16" s="108">
        <v>30</v>
      </c>
      <c r="AP16" s="108">
        <f t="shared" si="25"/>
        <v>600</v>
      </c>
      <c r="AQ16" s="108"/>
      <c r="AR16" s="108">
        <f t="shared" si="19"/>
        <v>0</v>
      </c>
      <c r="AS16" s="108">
        <f t="shared" si="20"/>
        <v>600</v>
      </c>
      <c r="AT16" s="108"/>
      <c r="AU16" s="108">
        <f t="shared" si="21"/>
        <v>0</v>
      </c>
      <c r="AV16" s="108"/>
      <c r="AW16" s="108">
        <f t="shared" si="22"/>
        <v>0</v>
      </c>
      <c r="AX16" s="108">
        <f t="shared" si="23"/>
        <v>0</v>
      </c>
      <c r="AY16" s="108">
        <f t="shared" si="24"/>
        <v>3800</v>
      </c>
      <c r="AZ16" s="108">
        <v>5000</v>
      </c>
      <c r="BA16" s="108">
        <v>3800</v>
      </c>
    </row>
    <row r="17" s="236" customFormat="1" ht="15.75" customHeight="1" spans="1:53">
      <c r="A17" s="255">
        <v>11</v>
      </c>
      <c r="B17" s="255" t="s">
        <v>45</v>
      </c>
      <c r="C17" s="14" t="s">
        <v>89</v>
      </c>
      <c r="D17" s="14" t="s">
        <v>90</v>
      </c>
      <c r="E17" s="14" t="s">
        <v>91</v>
      </c>
      <c r="F17" s="90" t="s">
        <v>92</v>
      </c>
      <c r="G17" s="14">
        <v>3</v>
      </c>
      <c r="H17" s="286" t="s">
        <v>93</v>
      </c>
      <c r="I17" s="108"/>
      <c r="J17" s="108">
        <f t="shared" si="3"/>
        <v>0</v>
      </c>
      <c r="K17" s="108"/>
      <c r="L17" s="108">
        <f t="shared" si="4"/>
        <v>0</v>
      </c>
      <c r="M17" s="108"/>
      <c r="N17" s="108">
        <f t="shared" si="5"/>
        <v>0</v>
      </c>
      <c r="O17" s="108"/>
      <c r="P17" s="108">
        <f t="shared" si="6"/>
        <v>0</v>
      </c>
      <c r="Q17" s="108">
        <f t="shared" si="1"/>
        <v>0</v>
      </c>
      <c r="R17" s="108">
        <v>1</v>
      </c>
      <c r="S17" s="108">
        <f t="shared" si="7"/>
        <v>300</v>
      </c>
      <c r="T17" s="108"/>
      <c r="U17" s="108">
        <f t="shared" si="8"/>
        <v>0</v>
      </c>
      <c r="V17" s="108">
        <f t="shared" si="9"/>
        <v>300</v>
      </c>
      <c r="W17" s="108"/>
      <c r="X17" s="108">
        <f t="shared" ref="X17:X80" si="26">W17*400</f>
        <v>0</v>
      </c>
      <c r="Y17" s="108"/>
      <c r="Z17" s="108">
        <f t="shared" si="11"/>
        <v>0</v>
      </c>
      <c r="AA17" s="108">
        <f t="shared" si="12"/>
        <v>0</v>
      </c>
      <c r="AB17" s="108"/>
      <c r="AC17" s="108">
        <f t="shared" si="13"/>
        <v>0</v>
      </c>
      <c r="AD17" s="108"/>
      <c r="AE17" s="108">
        <v>0</v>
      </c>
      <c r="AF17" s="108"/>
      <c r="AG17" s="108">
        <f t="shared" si="14"/>
        <v>0</v>
      </c>
      <c r="AH17" s="108"/>
      <c r="AI17" s="108">
        <f t="shared" si="15"/>
        <v>0</v>
      </c>
      <c r="AJ17" s="108">
        <v>2</v>
      </c>
      <c r="AK17" s="108">
        <f t="shared" si="16"/>
        <v>600</v>
      </c>
      <c r="AL17" s="108"/>
      <c r="AM17" s="108">
        <f t="shared" si="17"/>
        <v>0</v>
      </c>
      <c r="AN17" s="108">
        <f t="shared" si="18"/>
        <v>600</v>
      </c>
      <c r="AO17" s="108">
        <v>5</v>
      </c>
      <c r="AP17" s="108">
        <f t="shared" si="25"/>
        <v>100</v>
      </c>
      <c r="AQ17" s="108"/>
      <c r="AR17" s="108">
        <f t="shared" si="19"/>
        <v>0</v>
      </c>
      <c r="AS17" s="108">
        <f t="shared" si="20"/>
        <v>100</v>
      </c>
      <c r="AT17" s="108"/>
      <c r="AU17" s="108">
        <f t="shared" si="21"/>
        <v>0</v>
      </c>
      <c r="AV17" s="108"/>
      <c r="AW17" s="108">
        <f t="shared" si="22"/>
        <v>0</v>
      </c>
      <c r="AX17" s="108">
        <f t="shared" si="23"/>
        <v>0</v>
      </c>
      <c r="AY17" s="108">
        <f t="shared" si="24"/>
        <v>1000</v>
      </c>
      <c r="AZ17" s="108">
        <v>3000</v>
      </c>
      <c r="BA17" s="108">
        <v>1000</v>
      </c>
    </row>
    <row r="18" s="236" customFormat="1" ht="20" customHeight="1" spans="1:53">
      <c r="A18" s="255">
        <v>12</v>
      </c>
      <c r="B18" s="255" t="s">
        <v>45</v>
      </c>
      <c r="C18" s="14" t="s">
        <v>89</v>
      </c>
      <c r="D18" s="14" t="s">
        <v>94</v>
      </c>
      <c r="E18" s="14" t="s">
        <v>95</v>
      </c>
      <c r="F18" s="90" t="s">
        <v>96</v>
      </c>
      <c r="G18" s="14">
        <v>2</v>
      </c>
      <c r="H18" s="286" t="s">
        <v>97</v>
      </c>
      <c r="I18" s="108"/>
      <c r="J18" s="108">
        <f t="shared" si="3"/>
        <v>0</v>
      </c>
      <c r="K18" s="108"/>
      <c r="L18" s="108">
        <f t="shared" si="4"/>
        <v>0</v>
      </c>
      <c r="M18" s="108"/>
      <c r="N18" s="108">
        <f t="shared" si="5"/>
        <v>0</v>
      </c>
      <c r="O18" s="108"/>
      <c r="P18" s="108">
        <f t="shared" si="6"/>
        <v>0</v>
      </c>
      <c r="Q18" s="108">
        <f t="shared" si="1"/>
        <v>0</v>
      </c>
      <c r="R18" s="108">
        <v>2</v>
      </c>
      <c r="S18" s="108">
        <f t="shared" si="7"/>
        <v>600</v>
      </c>
      <c r="T18" s="108"/>
      <c r="U18" s="108">
        <f t="shared" si="8"/>
        <v>0</v>
      </c>
      <c r="V18" s="108">
        <f t="shared" si="9"/>
        <v>600</v>
      </c>
      <c r="W18" s="108"/>
      <c r="X18" s="108">
        <f t="shared" si="26"/>
        <v>0</v>
      </c>
      <c r="Y18" s="108"/>
      <c r="Z18" s="108">
        <f t="shared" si="11"/>
        <v>0</v>
      </c>
      <c r="AA18" s="108">
        <f t="shared" si="12"/>
        <v>0</v>
      </c>
      <c r="AB18" s="108"/>
      <c r="AC18" s="108">
        <f t="shared" si="13"/>
        <v>0</v>
      </c>
      <c r="AD18" s="108"/>
      <c r="AE18" s="108">
        <v>0</v>
      </c>
      <c r="AF18" s="108"/>
      <c r="AG18" s="108">
        <f t="shared" si="14"/>
        <v>0</v>
      </c>
      <c r="AH18" s="108"/>
      <c r="AI18" s="108">
        <f t="shared" si="15"/>
        <v>0</v>
      </c>
      <c r="AJ18" s="108"/>
      <c r="AK18" s="108">
        <f t="shared" si="16"/>
        <v>0</v>
      </c>
      <c r="AL18" s="108"/>
      <c r="AM18" s="108">
        <f t="shared" si="17"/>
        <v>0</v>
      </c>
      <c r="AN18" s="108">
        <f t="shared" si="18"/>
        <v>0</v>
      </c>
      <c r="AO18" s="108">
        <v>30</v>
      </c>
      <c r="AP18" s="108">
        <f t="shared" si="25"/>
        <v>600</v>
      </c>
      <c r="AQ18" s="108">
        <v>6</v>
      </c>
      <c r="AR18" s="108">
        <f t="shared" si="19"/>
        <v>120</v>
      </c>
      <c r="AS18" s="108">
        <f t="shared" si="20"/>
        <v>720</v>
      </c>
      <c r="AT18" s="108"/>
      <c r="AU18" s="108">
        <f t="shared" si="21"/>
        <v>0</v>
      </c>
      <c r="AV18" s="108"/>
      <c r="AW18" s="108">
        <f t="shared" si="22"/>
        <v>0</v>
      </c>
      <c r="AX18" s="108">
        <f t="shared" si="23"/>
        <v>0</v>
      </c>
      <c r="AY18" s="108">
        <f t="shared" si="24"/>
        <v>1320</v>
      </c>
      <c r="AZ18" s="108">
        <v>2000</v>
      </c>
      <c r="BA18" s="108">
        <v>1320</v>
      </c>
    </row>
    <row r="19" s="236" customFormat="1" ht="20" customHeight="1" spans="1:53">
      <c r="A19" s="255">
        <v>13</v>
      </c>
      <c r="B19" s="255" t="s">
        <v>45</v>
      </c>
      <c r="C19" s="14" t="s">
        <v>89</v>
      </c>
      <c r="D19" s="14" t="s">
        <v>98</v>
      </c>
      <c r="E19" s="14" t="s">
        <v>99</v>
      </c>
      <c r="F19" s="90" t="s">
        <v>100</v>
      </c>
      <c r="G19" s="14">
        <v>1</v>
      </c>
      <c r="H19" s="286" t="s">
        <v>101</v>
      </c>
      <c r="I19" s="108"/>
      <c r="J19" s="108">
        <f t="shared" si="3"/>
        <v>0</v>
      </c>
      <c r="K19" s="108"/>
      <c r="L19" s="108">
        <f t="shared" si="4"/>
        <v>0</v>
      </c>
      <c r="M19" s="108"/>
      <c r="N19" s="108">
        <f t="shared" si="5"/>
        <v>0</v>
      </c>
      <c r="O19" s="108"/>
      <c r="P19" s="108">
        <f t="shared" si="6"/>
        <v>0</v>
      </c>
      <c r="Q19" s="108">
        <f t="shared" si="1"/>
        <v>0</v>
      </c>
      <c r="R19" s="108">
        <v>1</v>
      </c>
      <c r="S19" s="108">
        <f t="shared" si="7"/>
        <v>300</v>
      </c>
      <c r="T19" s="108"/>
      <c r="U19" s="108">
        <f t="shared" si="8"/>
        <v>0</v>
      </c>
      <c r="V19" s="108">
        <f t="shared" si="9"/>
        <v>300</v>
      </c>
      <c r="W19" s="108"/>
      <c r="X19" s="108">
        <f t="shared" si="26"/>
        <v>0</v>
      </c>
      <c r="Y19" s="108"/>
      <c r="Z19" s="108">
        <f t="shared" si="11"/>
        <v>0</v>
      </c>
      <c r="AA19" s="108">
        <f t="shared" si="12"/>
        <v>0</v>
      </c>
      <c r="AB19" s="108"/>
      <c r="AC19" s="108">
        <f t="shared" si="13"/>
        <v>0</v>
      </c>
      <c r="AD19" s="108"/>
      <c r="AE19" s="108">
        <v>0</v>
      </c>
      <c r="AF19" s="108"/>
      <c r="AG19" s="108">
        <f t="shared" si="14"/>
        <v>0</v>
      </c>
      <c r="AH19" s="108"/>
      <c r="AI19" s="108">
        <f t="shared" si="15"/>
        <v>0</v>
      </c>
      <c r="AJ19" s="108"/>
      <c r="AK19" s="108">
        <f t="shared" si="16"/>
        <v>0</v>
      </c>
      <c r="AL19" s="108"/>
      <c r="AM19" s="108">
        <f t="shared" si="17"/>
        <v>0</v>
      </c>
      <c r="AN19" s="108">
        <f t="shared" si="18"/>
        <v>0</v>
      </c>
      <c r="AO19" s="108"/>
      <c r="AP19" s="108">
        <f t="shared" si="25"/>
        <v>0</v>
      </c>
      <c r="AQ19" s="108"/>
      <c r="AR19" s="108">
        <f t="shared" si="19"/>
        <v>0</v>
      </c>
      <c r="AS19" s="108">
        <f t="shared" si="20"/>
        <v>0</v>
      </c>
      <c r="AT19" s="108">
        <v>4</v>
      </c>
      <c r="AU19" s="108">
        <f t="shared" si="21"/>
        <v>800</v>
      </c>
      <c r="AV19" s="108"/>
      <c r="AW19" s="108">
        <f t="shared" si="22"/>
        <v>0</v>
      </c>
      <c r="AX19" s="108">
        <f t="shared" si="23"/>
        <v>800</v>
      </c>
      <c r="AY19" s="108">
        <f t="shared" si="24"/>
        <v>1100</v>
      </c>
      <c r="AZ19" s="108">
        <v>1000</v>
      </c>
      <c r="BA19" s="108">
        <v>1000</v>
      </c>
    </row>
    <row r="20" s="236" customFormat="1" ht="20" customHeight="1" spans="1:53">
      <c r="A20" s="255">
        <v>14</v>
      </c>
      <c r="B20" s="255" t="s">
        <v>45</v>
      </c>
      <c r="C20" s="14" t="s">
        <v>89</v>
      </c>
      <c r="D20" s="14" t="s">
        <v>102</v>
      </c>
      <c r="E20" s="14" t="s">
        <v>103</v>
      </c>
      <c r="F20" s="90" t="s">
        <v>49</v>
      </c>
      <c r="G20" s="14">
        <v>2</v>
      </c>
      <c r="H20" s="286" t="s">
        <v>104</v>
      </c>
      <c r="I20" s="108"/>
      <c r="J20" s="108">
        <f t="shared" si="3"/>
        <v>0</v>
      </c>
      <c r="K20" s="108"/>
      <c r="L20" s="108">
        <f t="shared" si="4"/>
        <v>0</v>
      </c>
      <c r="M20" s="108"/>
      <c r="N20" s="108">
        <f t="shared" si="5"/>
        <v>0</v>
      </c>
      <c r="O20" s="108"/>
      <c r="P20" s="108">
        <f t="shared" si="6"/>
        <v>0</v>
      </c>
      <c r="Q20" s="108">
        <f t="shared" si="1"/>
        <v>0</v>
      </c>
      <c r="R20" s="108">
        <v>2</v>
      </c>
      <c r="S20" s="108">
        <f t="shared" si="7"/>
        <v>600</v>
      </c>
      <c r="T20" s="108"/>
      <c r="U20" s="108">
        <f t="shared" si="8"/>
        <v>0</v>
      </c>
      <c r="V20" s="108">
        <f t="shared" si="9"/>
        <v>600</v>
      </c>
      <c r="W20" s="108"/>
      <c r="X20" s="108">
        <f t="shared" si="26"/>
        <v>0</v>
      </c>
      <c r="Y20" s="108"/>
      <c r="Z20" s="108">
        <f t="shared" si="11"/>
        <v>0</v>
      </c>
      <c r="AA20" s="108">
        <f t="shared" si="12"/>
        <v>0</v>
      </c>
      <c r="AB20" s="108"/>
      <c r="AC20" s="108">
        <f t="shared" si="13"/>
        <v>0</v>
      </c>
      <c r="AD20" s="108"/>
      <c r="AE20" s="108">
        <v>0</v>
      </c>
      <c r="AF20" s="108"/>
      <c r="AG20" s="108">
        <f t="shared" si="14"/>
        <v>0</v>
      </c>
      <c r="AH20" s="108"/>
      <c r="AI20" s="108">
        <f t="shared" si="15"/>
        <v>0</v>
      </c>
      <c r="AJ20" s="108"/>
      <c r="AK20" s="108">
        <f t="shared" si="16"/>
        <v>0</v>
      </c>
      <c r="AL20" s="108"/>
      <c r="AM20" s="108">
        <f t="shared" si="17"/>
        <v>0</v>
      </c>
      <c r="AN20" s="108">
        <f t="shared" si="18"/>
        <v>0</v>
      </c>
      <c r="AO20" s="108"/>
      <c r="AP20" s="108">
        <f t="shared" si="25"/>
        <v>0</v>
      </c>
      <c r="AQ20" s="108"/>
      <c r="AR20" s="108">
        <f t="shared" si="19"/>
        <v>0</v>
      </c>
      <c r="AS20" s="108">
        <f t="shared" si="20"/>
        <v>0</v>
      </c>
      <c r="AT20" s="108"/>
      <c r="AU20" s="108">
        <f t="shared" si="21"/>
        <v>0</v>
      </c>
      <c r="AV20" s="108"/>
      <c r="AW20" s="108">
        <f t="shared" si="22"/>
        <v>0</v>
      </c>
      <c r="AX20" s="108">
        <f t="shared" si="23"/>
        <v>0</v>
      </c>
      <c r="AY20" s="108">
        <f t="shared" si="24"/>
        <v>600</v>
      </c>
      <c r="AZ20" s="108">
        <v>2000</v>
      </c>
      <c r="BA20" s="108">
        <v>600</v>
      </c>
    </row>
    <row r="21" s="236" customFormat="1" ht="20" customHeight="1" spans="1:53">
      <c r="A21" s="255">
        <v>15</v>
      </c>
      <c r="B21" s="255" t="s">
        <v>45</v>
      </c>
      <c r="C21" s="14" t="s">
        <v>89</v>
      </c>
      <c r="D21" s="14" t="s">
        <v>94</v>
      </c>
      <c r="E21" s="14" t="s">
        <v>105</v>
      </c>
      <c r="F21" s="90" t="s">
        <v>82</v>
      </c>
      <c r="G21" s="14">
        <v>1</v>
      </c>
      <c r="H21" s="286" t="s">
        <v>106</v>
      </c>
      <c r="I21" s="108"/>
      <c r="J21" s="108">
        <f t="shared" si="3"/>
        <v>0</v>
      </c>
      <c r="K21" s="108"/>
      <c r="L21" s="108">
        <f t="shared" si="4"/>
        <v>0</v>
      </c>
      <c r="M21" s="108"/>
      <c r="N21" s="108">
        <f t="shared" si="5"/>
        <v>0</v>
      </c>
      <c r="O21" s="108"/>
      <c r="P21" s="108">
        <f t="shared" si="6"/>
        <v>0</v>
      </c>
      <c r="Q21" s="108">
        <f t="shared" si="1"/>
        <v>0</v>
      </c>
      <c r="R21" s="108"/>
      <c r="S21" s="108">
        <f t="shared" si="7"/>
        <v>0</v>
      </c>
      <c r="T21" s="108"/>
      <c r="U21" s="108">
        <f t="shared" si="8"/>
        <v>0</v>
      </c>
      <c r="V21" s="108">
        <f t="shared" si="9"/>
        <v>0</v>
      </c>
      <c r="W21" s="108"/>
      <c r="X21" s="108">
        <f t="shared" si="26"/>
        <v>0</v>
      </c>
      <c r="Y21" s="108"/>
      <c r="Z21" s="108">
        <f t="shared" si="11"/>
        <v>0</v>
      </c>
      <c r="AA21" s="108">
        <f t="shared" si="12"/>
        <v>0</v>
      </c>
      <c r="AB21" s="108"/>
      <c r="AC21" s="108">
        <f t="shared" si="13"/>
        <v>0</v>
      </c>
      <c r="AD21" s="108"/>
      <c r="AE21" s="108">
        <v>0</v>
      </c>
      <c r="AF21" s="108"/>
      <c r="AG21" s="108">
        <f t="shared" si="14"/>
        <v>0</v>
      </c>
      <c r="AH21" s="108"/>
      <c r="AI21" s="108">
        <f t="shared" si="15"/>
        <v>0</v>
      </c>
      <c r="AJ21" s="108"/>
      <c r="AK21" s="108">
        <f t="shared" si="16"/>
        <v>0</v>
      </c>
      <c r="AL21" s="108">
        <v>2</v>
      </c>
      <c r="AM21" s="108">
        <f t="shared" si="17"/>
        <v>600</v>
      </c>
      <c r="AN21" s="108">
        <f t="shared" si="18"/>
        <v>600</v>
      </c>
      <c r="AO21" s="108"/>
      <c r="AP21" s="108">
        <f t="shared" si="25"/>
        <v>0</v>
      </c>
      <c r="AQ21" s="108"/>
      <c r="AR21" s="108">
        <f t="shared" si="19"/>
        <v>0</v>
      </c>
      <c r="AS21" s="108">
        <f t="shared" si="20"/>
        <v>0</v>
      </c>
      <c r="AT21" s="108"/>
      <c r="AU21" s="108">
        <f t="shared" si="21"/>
        <v>0</v>
      </c>
      <c r="AV21" s="108"/>
      <c r="AW21" s="108">
        <f t="shared" si="22"/>
        <v>0</v>
      </c>
      <c r="AX21" s="108">
        <f t="shared" si="23"/>
        <v>0</v>
      </c>
      <c r="AY21" s="108">
        <f t="shared" si="24"/>
        <v>600</v>
      </c>
      <c r="AZ21" s="108">
        <v>1000</v>
      </c>
      <c r="BA21" s="108">
        <v>600</v>
      </c>
    </row>
    <row r="22" s="236" customFormat="1" ht="20" customHeight="1" spans="1:53">
      <c r="A22" s="255">
        <v>16</v>
      </c>
      <c r="B22" s="255" t="s">
        <v>45</v>
      </c>
      <c r="C22" s="14" t="s">
        <v>89</v>
      </c>
      <c r="D22" s="14" t="s">
        <v>107</v>
      </c>
      <c r="E22" s="14" t="s">
        <v>108</v>
      </c>
      <c r="F22" s="90" t="s">
        <v>109</v>
      </c>
      <c r="G22" s="14">
        <v>2</v>
      </c>
      <c r="H22" s="286" t="s">
        <v>110</v>
      </c>
      <c r="I22" s="108"/>
      <c r="J22" s="108">
        <f t="shared" si="3"/>
        <v>0</v>
      </c>
      <c r="K22" s="108"/>
      <c r="L22" s="108">
        <f t="shared" si="4"/>
        <v>0</v>
      </c>
      <c r="M22" s="108"/>
      <c r="N22" s="108">
        <f t="shared" si="5"/>
        <v>0</v>
      </c>
      <c r="O22" s="108"/>
      <c r="P22" s="108">
        <f t="shared" si="6"/>
        <v>0</v>
      </c>
      <c r="Q22" s="108">
        <f t="shared" si="1"/>
        <v>0</v>
      </c>
      <c r="R22" s="108">
        <v>3</v>
      </c>
      <c r="S22" s="108">
        <f t="shared" si="7"/>
        <v>900</v>
      </c>
      <c r="T22" s="108"/>
      <c r="U22" s="108">
        <f t="shared" si="8"/>
        <v>0</v>
      </c>
      <c r="V22" s="108">
        <f t="shared" si="9"/>
        <v>900</v>
      </c>
      <c r="W22" s="108"/>
      <c r="X22" s="108">
        <f t="shared" si="26"/>
        <v>0</v>
      </c>
      <c r="Y22" s="108"/>
      <c r="Z22" s="108">
        <f t="shared" si="11"/>
        <v>0</v>
      </c>
      <c r="AA22" s="108">
        <f t="shared" si="12"/>
        <v>0</v>
      </c>
      <c r="AB22" s="108"/>
      <c r="AC22" s="108">
        <f t="shared" si="13"/>
        <v>0</v>
      </c>
      <c r="AD22" s="108"/>
      <c r="AE22" s="108">
        <v>0</v>
      </c>
      <c r="AF22" s="108"/>
      <c r="AG22" s="108">
        <f t="shared" si="14"/>
        <v>0</v>
      </c>
      <c r="AH22" s="108"/>
      <c r="AI22" s="108">
        <f t="shared" si="15"/>
        <v>0</v>
      </c>
      <c r="AJ22" s="108"/>
      <c r="AK22" s="108">
        <f t="shared" si="16"/>
        <v>0</v>
      </c>
      <c r="AL22" s="108"/>
      <c r="AM22" s="108">
        <f t="shared" si="17"/>
        <v>0</v>
      </c>
      <c r="AN22" s="108">
        <f t="shared" si="18"/>
        <v>0</v>
      </c>
      <c r="AO22" s="108"/>
      <c r="AP22" s="108">
        <f t="shared" si="25"/>
        <v>0</v>
      </c>
      <c r="AQ22" s="108"/>
      <c r="AR22" s="108">
        <f t="shared" si="19"/>
        <v>0</v>
      </c>
      <c r="AS22" s="108">
        <f t="shared" si="20"/>
        <v>0</v>
      </c>
      <c r="AT22" s="108"/>
      <c r="AU22" s="108">
        <f t="shared" si="21"/>
        <v>0</v>
      </c>
      <c r="AV22" s="108"/>
      <c r="AW22" s="108">
        <f t="shared" si="22"/>
        <v>0</v>
      </c>
      <c r="AX22" s="108">
        <f t="shared" si="23"/>
        <v>0</v>
      </c>
      <c r="AY22" s="108">
        <f t="shared" si="24"/>
        <v>900</v>
      </c>
      <c r="AZ22" s="108">
        <v>2000</v>
      </c>
      <c r="BA22" s="108">
        <v>900</v>
      </c>
    </row>
    <row r="23" s="236" customFormat="1" ht="20" customHeight="1" spans="1:53">
      <c r="A23" s="255">
        <v>17</v>
      </c>
      <c r="B23" s="255" t="s">
        <v>45</v>
      </c>
      <c r="C23" s="14" t="s">
        <v>111</v>
      </c>
      <c r="D23" s="14" t="s">
        <v>112</v>
      </c>
      <c r="E23" s="14" t="s">
        <v>113</v>
      </c>
      <c r="F23" s="256" t="s">
        <v>114</v>
      </c>
      <c r="G23" s="14">
        <v>5</v>
      </c>
      <c r="H23" s="286" t="s">
        <v>115</v>
      </c>
      <c r="I23" s="108"/>
      <c r="J23" s="108">
        <f t="shared" si="3"/>
        <v>0</v>
      </c>
      <c r="K23" s="108"/>
      <c r="L23" s="108">
        <f t="shared" si="4"/>
        <v>0</v>
      </c>
      <c r="M23" s="108"/>
      <c r="N23" s="108">
        <f t="shared" si="5"/>
        <v>0</v>
      </c>
      <c r="O23" s="108"/>
      <c r="P23" s="108">
        <f t="shared" si="6"/>
        <v>0</v>
      </c>
      <c r="Q23" s="108">
        <f t="shared" si="1"/>
        <v>0</v>
      </c>
      <c r="R23" s="108">
        <v>3</v>
      </c>
      <c r="S23" s="108">
        <f t="shared" si="7"/>
        <v>900</v>
      </c>
      <c r="T23" s="108"/>
      <c r="U23" s="108">
        <f t="shared" si="8"/>
        <v>0</v>
      </c>
      <c r="V23" s="108">
        <f t="shared" si="9"/>
        <v>900</v>
      </c>
      <c r="W23" s="108"/>
      <c r="X23" s="108">
        <f t="shared" si="26"/>
        <v>0</v>
      </c>
      <c r="Y23" s="108"/>
      <c r="Z23" s="108">
        <f t="shared" si="11"/>
        <v>0</v>
      </c>
      <c r="AA23" s="108">
        <f t="shared" si="12"/>
        <v>0</v>
      </c>
      <c r="AB23" s="108"/>
      <c r="AC23" s="108">
        <f t="shared" si="13"/>
        <v>0</v>
      </c>
      <c r="AD23" s="108"/>
      <c r="AE23" s="108">
        <v>0</v>
      </c>
      <c r="AF23" s="108">
        <v>1</v>
      </c>
      <c r="AG23" s="108">
        <f t="shared" si="14"/>
        <v>1000</v>
      </c>
      <c r="AH23" s="108"/>
      <c r="AI23" s="108">
        <f t="shared" si="15"/>
        <v>0</v>
      </c>
      <c r="AJ23" s="108">
        <v>3</v>
      </c>
      <c r="AK23" s="108">
        <f t="shared" si="16"/>
        <v>900</v>
      </c>
      <c r="AL23" s="108"/>
      <c r="AM23" s="108">
        <f t="shared" si="17"/>
        <v>0</v>
      </c>
      <c r="AN23" s="108">
        <f t="shared" si="18"/>
        <v>1900</v>
      </c>
      <c r="AO23" s="108"/>
      <c r="AP23" s="108">
        <f t="shared" si="25"/>
        <v>0</v>
      </c>
      <c r="AQ23" s="108">
        <v>5</v>
      </c>
      <c r="AR23" s="108">
        <f t="shared" si="19"/>
        <v>100</v>
      </c>
      <c r="AS23" s="108">
        <f t="shared" si="20"/>
        <v>100</v>
      </c>
      <c r="AT23" s="108"/>
      <c r="AU23" s="108">
        <f t="shared" si="21"/>
        <v>0</v>
      </c>
      <c r="AV23" s="108"/>
      <c r="AW23" s="108">
        <f t="shared" si="22"/>
        <v>0</v>
      </c>
      <c r="AX23" s="108">
        <f t="shared" si="23"/>
        <v>0</v>
      </c>
      <c r="AY23" s="108">
        <f t="shared" si="24"/>
        <v>2900</v>
      </c>
      <c r="AZ23" s="108">
        <v>5000</v>
      </c>
      <c r="BA23" s="108">
        <v>2900</v>
      </c>
    </row>
    <row r="24" s="236" customFormat="1" ht="20" customHeight="1" spans="1:53">
      <c r="A24" s="255">
        <v>18</v>
      </c>
      <c r="B24" s="255" t="s">
        <v>45</v>
      </c>
      <c r="C24" s="14" t="s">
        <v>116</v>
      </c>
      <c r="D24" s="14" t="s">
        <v>117</v>
      </c>
      <c r="E24" s="14" t="s">
        <v>118</v>
      </c>
      <c r="F24" s="90" t="s">
        <v>119</v>
      </c>
      <c r="G24" s="14">
        <v>2</v>
      </c>
      <c r="H24" s="286" t="s">
        <v>120</v>
      </c>
      <c r="I24" s="108"/>
      <c r="J24" s="108">
        <f t="shared" si="3"/>
        <v>0</v>
      </c>
      <c r="K24" s="108"/>
      <c r="L24" s="108">
        <f t="shared" si="4"/>
        <v>0</v>
      </c>
      <c r="M24" s="108"/>
      <c r="N24" s="108">
        <f t="shared" si="5"/>
        <v>0</v>
      </c>
      <c r="O24" s="108"/>
      <c r="P24" s="108">
        <f t="shared" si="6"/>
        <v>0</v>
      </c>
      <c r="Q24" s="108">
        <f t="shared" si="1"/>
        <v>0</v>
      </c>
      <c r="R24" s="108">
        <v>2</v>
      </c>
      <c r="S24" s="108">
        <f t="shared" si="7"/>
        <v>600</v>
      </c>
      <c r="T24" s="108"/>
      <c r="U24" s="108">
        <f t="shared" si="8"/>
        <v>0</v>
      </c>
      <c r="V24" s="108">
        <f t="shared" si="9"/>
        <v>600</v>
      </c>
      <c r="W24" s="108"/>
      <c r="X24" s="108">
        <f t="shared" si="26"/>
        <v>0</v>
      </c>
      <c r="Y24" s="108"/>
      <c r="Z24" s="108">
        <f t="shared" si="11"/>
        <v>0</v>
      </c>
      <c r="AA24" s="108">
        <f t="shared" si="12"/>
        <v>0</v>
      </c>
      <c r="AB24" s="108"/>
      <c r="AC24" s="108">
        <f t="shared" si="13"/>
        <v>0</v>
      </c>
      <c r="AD24" s="108"/>
      <c r="AE24" s="108">
        <v>0</v>
      </c>
      <c r="AF24" s="108"/>
      <c r="AG24" s="108">
        <f t="shared" si="14"/>
        <v>0</v>
      </c>
      <c r="AH24" s="108"/>
      <c r="AI24" s="108">
        <f t="shared" si="15"/>
        <v>0</v>
      </c>
      <c r="AJ24" s="108">
        <v>1</v>
      </c>
      <c r="AK24" s="108">
        <f t="shared" si="16"/>
        <v>300</v>
      </c>
      <c r="AL24" s="108"/>
      <c r="AM24" s="108">
        <f t="shared" si="17"/>
        <v>0</v>
      </c>
      <c r="AN24" s="108">
        <f t="shared" si="18"/>
        <v>300</v>
      </c>
      <c r="AO24" s="108">
        <v>20</v>
      </c>
      <c r="AP24" s="108">
        <f t="shared" si="25"/>
        <v>400</v>
      </c>
      <c r="AQ24" s="108"/>
      <c r="AR24" s="108">
        <f t="shared" si="19"/>
        <v>0</v>
      </c>
      <c r="AS24" s="108">
        <f t="shared" si="20"/>
        <v>400</v>
      </c>
      <c r="AT24" s="108"/>
      <c r="AU24" s="108">
        <f t="shared" si="21"/>
        <v>0</v>
      </c>
      <c r="AV24" s="108"/>
      <c r="AW24" s="108">
        <f t="shared" si="22"/>
        <v>0</v>
      </c>
      <c r="AX24" s="108">
        <f t="shared" si="23"/>
        <v>0</v>
      </c>
      <c r="AY24" s="108">
        <f t="shared" si="24"/>
        <v>1300</v>
      </c>
      <c r="AZ24" s="108">
        <v>2000</v>
      </c>
      <c r="BA24" s="108">
        <v>1300</v>
      </c>
    </row>
    <row r="25" s="236" customFormat="1" ht="20" customHeight="1" spans="1:53">
      <c r="A25" s="255">
        <v>19</v>
      </c>
      <c r="B25" s="255" t="s">
        <v>45</v>
      </c>
      <c r="C25" s="14" t="s">
        <v>121</v>
      </c>
      <c r="D25" s="14" t="s">
        <v>122</v>
      </c>
      <c r="E25" s="14" t="s">
        <v>123</v>
      </c>
      <c r="F25" s="90" t="s">
        <v>124</v>
      </c>
      <c r="G25" s="14">
        <v>3</v>
      </c>
      <c r="H25" s="286" t="s">
        <v>125</v>
      </c>
      <c r="I25" s="108"/>
      <c r="J25" s="108">
        <f t="shared" si="3"/>
        <v>0</v>
      </c>
      <c r="K25" s="108"/>
      <c r="L25" s="108">
        <f t="shared" si="4"/>
        <v>0</v>
      </c>
      <c r="M25" s="108"/>
      <c r="N25" s="108">
        <f t="shared" si="5"/>
        <v>0</v>
      </c>
      <c r="O25" s="108"/>
      <c r="P25" s="108">
        <f t="shared" si="6"/>
        <v>0</v>
      </c>
      <c r="Q25" s="108">
        <f t="shared" si="1"/>
        <v>0</v>
      </c>
      <c r="R25" s="108">
        <v>1.4</v>
      </c>
      <c r="S25" s="108">
        <f t="shared" si="7"/>
        <v>420</v>
      </c>
      <c r="T25" s="108"/>
      <c r="U25" s="108">
        <f t="shared" si="8"/>
        <v>0</v>
      </c>
      <c r="V25" s="108">
        <f t="shared" si="9"/>
        <v>420</v>
      </c>
      <c r="W25" s="108"/>
      <c r="X25" s="108">
        <f t="shared" si="26"/>
        <v>0</v>
      </c>
      <c r="Y25" s="108"/>
      <c r="Z25" s="108">
        <f t="shared" si="11"/>
        <v>0</v>
      </c>
      <c r="AA25" s="108">
        <f t="shared" si="12"/>
        <v>0</v>
      </c>
      <c r="AB25" s="108"/>
      <c r="AC25" s="108">
        <f t="shared" si="13"/>
        <v>0</v>
      </c>
      <c r="AD25" s="108"/>
      <c r="AE25" s="108">
        <v>0</v>
      </c>
      <c r="AF25" s="108"/>
      <c r="AG25" s="108">
        <f t="shared" si="14"/>
        <v>0</v>
      </c>
      <c r="AH25" s="108"/>
      <c r="AI25" s="108">
        <f t="shared" si="15"/>
        <v>0</v>
      </c>
      <c r="AJ25" s="108"/>
      <c r="AK25" s="108">
        <f t="shared" si="16"/>
        <v>0</v>
      </c>
      <c r="AL25" s="108"/>
      <c r="AM25" s="108">
        <f t="shared" si="17"/>
        <v>0</v>
      </c>
      <c r="AN25" s="108">
        <f t="shared" si="18"/>
        <v>0</v>
      </c>
      <c r="AO25" s="108">
        <v>10</v>
      </c>
      <c r="AP25" s="108">
        <f t="shared" si="25"/>
        <v>200</v>
      </c>
      <c r="AQ25" s="108"/>
      <c r="AR25" s="108">
        <f t="shared" si="19"/>
        <v>0</v>
      </c>
      <c r="AS25" s="108">
        <f t="shared" si="20"/>
        <v>200</v>
      </c>
      <c r="AT25" s="108"/>
      <c r="AU25" s="108">
        <f t="shared" si="21"/>
        <v>0</v>
      </c>
      <c r="AV25" s="108"/>
      <c r="AW25" s="108">
        <f t="shared" si="22"/>
        <v>0</v>
      </c>
      <c r="AX25" s="108">
        <f t="shared" si="23"/>
        <v>0</v>
      </c>
      <c r="AY25" s="108">
        <f t="shared" si="24"/>
        <v>620</v>
      </c>
      <c r="AZ25" s="108">
        <v>3000</v>
      </c>
      <c r="BA25" s="108">
        <v>620</v>
      </c>
    </row>
    <row r="26" s="236" customFormat="1" ht="20" customHeight="1" spans="1:53">
      <c r="A26" s="255">
        <v>20</v>
      </c>
      <c r="B26" s="255" t="s">
        <v>45</v>
      </c>
      <c r="C26" s="14" t="s">
        <v>121</v>
      </c>
      <c r="D26" s="14" t="s">
        <v>126</v>
      </c>
      <c r="E26" s="14" t="s">
        <v>127</v>
      </c>
      <c r="F26" s="90" t="s">
        <v>128</v>
      </c>
      <c r="G26" s="14">
        <v>5</v>
      </c>
      <c r="H26" s="286" t="s">
        <v>129</v>
      </c>
      <c r="I26" s="108"/>
      <c r="J26" s="108">
        <f t="shared" si="3"/>
        <v>0</v>
      </c>
      <c r="K26" s="108"/>
      <c r="L26" s="108">
        <f t="shared" si="4"/>
        <v>0</v>
      </c>
      <c r="M26" s="108"/>
      <c r="N26" s="108">
        <f t="shared" si="5"/>
        <v>0</v>
      </c>
      <c r="O26" s="108"/>
      <c r="P26" s="108">
        <f t="shared" si="6"/>
        <v>0</v>
      </c>
      <c r="Q26" s="108">
        <f t="shared" ref="Q26:Q57" si="27">J26+L26+N26+P26</f>
        <v>0</v>
      </c>
      <c r="R26" s="108">
        <v>2</v>
      </c>
      <c r="S26" s="108">
        <f t="shared" si="7"/>
        <v>600</v>
      </c>
      <c r="T26" s="108"/>
      <c r="U26" s="108">
        <f t="shared" si="8"/>
        <v>0</v>
      </c>
      <c r="V26" s="108">
        <f t="shared" si="9"/>
        <v>600</v>
      </c>
      <c r="W26" s="108"/>
      <c r="X26" s="108">
        <f t="shared" si="26"/>
        <v>0</v>
      </c>
      <c r="Y26" s="108"/>
      <c r="Z26" s="108">
        <f t="shared" si="11"/>
        <v>0</v>
      </c>
      <c r="AA26" s="108">
        <f t="shared" si="12"/>
        <v>0</v>
      </c>
      <c r="AB26" s="108"/>
      <c r="AC26" s="108">
        <f t="shared" si="13"/>
        <v>0</v>
      </c>
      <c r="AD26" s="108"/>
      <c r="AE26" s="108">
        <v>0</v>
      </c>
      <c r="AF26" s="108"/>
      <c r="AG26" s="108">
        <f t="shared" si="14"/>
        <v>0</v>
      </c>
      <c r="AH26" s="108"/>
      <c r="AI26" s="108">
        <f t="shared" si="15"/>
        <v>0</v>
      </c>
      <c r="AJ26" s="108"/>
      <c r="AK26" s="108">
        <f t="shared" si="16"/>
        <v>0</v>
      </c>
      <c r="AL26" s="108"/>
      <c r="AM26" s="108">
        <f t="shared" si="17"/>
        <v>0</v>
      </c>
      <c r="AN26" s="108">
        <f t="shared" si="18"/>
        <v>0</v>
      </c>
      <c r="AO26" s="108"/>
      <c r="AP26" s="108">
        <f t="shared" si="25"/>
        <v>0</v>
      </c>
      <c r="AQ26" s="108"/>
      <c r="AR26" s="108">
        <f t="shared" si="19"/>
        <v>0</v>
      </c>
      <c r="AS26" s="108">
        <f t="shared" si="20"/>
        <v>0</v>
      </c>
      <c r="AT26" s="108"/>
      <c r="AU26" s="108">
        <f t="shared" si="21"/>
        <v>0</v>
      </c>
      <c r="AV26" s="108"/>
      <c r="AW26" s="108">
        <f t="shared" si="22"/>
        <v>0</v>
      </c>
      <c r="AX26" s="108">
        <f t="shared" si="23"/>
        <v>0</v>
      </c>
      <c r="AY26" s="108">
        <f t="shared" si="24"/>
        <v>600</v>
      </c>
      <c r="AZ26" s="108">
        <v>5000</v>
      </c>
      <c r="BA26" s="108">
        <v>600</v>
      </c>
    </row>
    <row r="27" s="236" customFormat="1" ht="20" customHeight="1" spans="1:53">
      <c r="A27" s="255">
        <v>21</v>
      </c>
      <c r="B27" s="255" t="s">
        <v>45</v>
      </c>
      <c r="C27" s="14" t="s">
        <v>130</v>
      </c>
      <c r="D27" s="14" t="s">
        <v>131</v>
      </c>
      <c r="E27" s="14" t="s">
        <v>132</v>
      </c>
      <c r="F27" s="90" t="s">
        <v>133</v>
      </c>
      <c r="G27" s="14">
        <v>3</v>
      </c>
      <c r="H27" s="286" t="s">
        <v>134</v>
      </c>
      <c r="I27" s="108"/>
      <c r="J27" s="108">
        <f t="shared" si="3"/>
        <v>0</v>
      </c>
      <c r="K27" s="108"/>
      <c r="L27" s="108">
        <f t="shared" si="4"/>
        <v>0</v>
      </c>
      <c r="M27" s="108"/>
      <c r="N27" s="108">
        <f t="shared" si="5"/>
        <v>0</v>
      </c>
      <c r="O27" s="108"/>
      <c r="P27" s="108">
        <f t="shared" si="6"/>
        <v>0</v>
      </c>
      <c r="Q27" s="108">
        <f t="shared" si="27"/>
        <v>0</v>
      </c>
      <c r="R27" s="108">
        <v>2</v>
      </c>
      <c r="S27" s="108">
        <f t="shared" si="7"/>
        <v>600</v>
      </c>
      <c r="T27" s="108"/>
      <c r="U27" s="108">
        <f t="shared" si="8"/>
        <v>0</v>
      </c>
      <c r="V27" s="108">
        <f t="shared" si="9"/>
        <v>600</v>
      </c>
      <c r="W27" s="108"/>
      <c r="X27" s="108">
        <f t="shared" si="26"/>
        <v>0</v>
      </c>
      <c r="Y27" s="108"/>
      <c r="Z27" s="108">
        <f t="shared" si="11"/>
        <v>0</v>
      </c>
      <c r="AA27" s="108">
        <f t="shared" si="12"/>
        <v>0</v>
      </c>
      <c r="AB27" s="108"/>
      <c r="AC27" s="108">
        <f t="shared" si="13"/>
        <v>0</v>
      </c>
      <c r="AD27" s="108"/>
      <c r="AE27" s="108">
        <v>0</v>
      </c>
      <c r="AF27" s="108"/>
      <c r="AG27" s="108">
        <f t="shared" si="14"/>
        <v>0</v>
      </c>
      <c r="AH27" s="108"/>
      <c r="AI27" s="108">
        <f t="shared" si="15"/>
        <v>0</v>
      </c>
      <c r="AJ27" s="108"/>
      <c r="AK27" s="108">
        <f t="shared" si="16"/>
        <v>0</v>
      </c>
      <c r="AL27" s="108"/>
      <c r="AM27" s="108">
        <f t="shared" si="17"/>
        <v>0</v>
      </c>
      <c r="AN27" s="108">
        <f t="shared" si="18"/>
        <v>0</v>
      </c>
      <c r="AO27" s="108"/>
      <c r="AP27" s="108">
        <f t="shared" si="25"/>
        <v>0</v>
      </c>
      <c r="AQ27" s="108"/>
      <c r="AR27" s="108">
        <f t="shared" si="19"/>
        <v>0</v>
      </c>
      <c r="AS27" s="108">
        <f t="shared" si="20"/>
        <v>0</v>
      </c>
      <c r="AT27" s="108">
        <v>3</v>
      </c>
      <c r="AU27" s="108">
        <f t="shared" si="21"/>
        <v>600</v>
      </c>
      <c r="AV27" s="108"/>
      <c r="AW27" s="108">
        <f t="shared" si="22"/>
        <v>0</v>
      </c>
      <c r="AX27" s="108">
        <f t="shared" si="23"/>
        <v>600</v>
      </c>
      <c r="AY27" s="108">
        <f t="shared" si="24"/>
        <v>1200</v>
      </c>
      <c r="AZ27" s="108">
        <v>3000</v>
      </c>
      <c r="BA27" s="108">
        <v>1200</v>
      </c>
    </row>
    <row r="28" s="236" customFormat="1" ht="20" customHeight="1" spans="1:53">
      <c r="A28" s="255">
        <v>22</v>
      </c>
      <c r="B28" s="255" t="s">
        <v>45</v>
      </c>
      <c r="C28" s="14" t="s">
        <v>130</v>
      </c>
      <c r="D28" s="14" t="s">
        <v>135</v>
      </c>
      <c r="E28" s="14" t="s">
        <v>136</v>
      </c>
      <c r="F28" s="90" t="s">
        <v>137</v>
      </c>
      <c r="G28" s="14">
        <v>1</v>
      </c>
      <c r="H28" s="286" t="s">
        <v>138</v>
      </c>
      <c r="I28" s="108"/>
      <c r="J28" s="108">
        <f t="shared" si="3"/>
        <v>0</v>
      </c>
      <c r="K28" s="108"/>
      <c r="L28" s="108">
        <f t="shared" si="4"/>
        <v>0</v>
      </c>
      <c r="M28" s="108"/>
      <c r="N28" s="108">
        <f t="shared" si="5"/>
        <v>0</v>
      </c>
      <c r="O28" s="108"/>
      <c r="P28" s="108">
        <f t="shared" si="6"/>
        <v>0</v>
      </c>
      <c r="Q28" s="108">
        <f t="shared" si="27"/>
        <v>0</v>
      </c>
      <c r="R28" s="108"/>
      <c r="S28" s="108">
        <f t="shared" si="7"/>
        <v>0</v>
      </c>
      <c r="T28" s="108"/>
      <c r="U28" s="108">
        <f t="shared" si="8"/>
        <v>0</v>
      </c>
      <c r="V28" s="108">
        <f t="shared" si="9"/>
        <v>0</v>
      </c>
      <c r="W28" s="108"/>
      <c r="X28" s="108">
        <f t="shared" si="26"/>
        <v>0</v>
      </c>
      <c r="Y28" s="108"/>
      <c r="Z28" s="108">
        <f t="shared" si="11"/>
        <v>0</v>
      </c>
      <c r="AA28" s="108">
        <f t="shared" si="12"/>
        <v>0</v>
      </c>
      <c r="AB28" s="108"/>
      <c r="AC28" s="108">
        <f t="shared" si="13"/>
        <v>0</v>
      </c>
      <c r="AD28" s="108"/>
      <c r="AE28" s="108">
        <v>0</v>
      </c>
      <c r="AF28" s="108"/>
      <c r="AG28" s="108">
        <f t="shared" si="14"/>
        <v>0</v>
      </c>
      <c r="AH28" s="108"/>
      <c r="AI28" s="108">
        <f t="shared" si="15"/>
        <v>0</v>
      </c>
      <c r="AJ28" s="108"/>
      <c r="AK28" s="108">
        <f t="shared" si="16"/>
        <v>0</v>
      </c>
      <c r="AL28" s="108"/>
      <c r="AM28" s="108">
        <f t="shared" si="17"/>
        <v>0</v>
      </c>
      <c r="AN28" s="108">
        <f t="shared" si="18"/>
        <v>0</v>
      </c>
      <c r="AO28" s="108"/>
      <c r="AP28" s="108">
        <f t="shared" si="25"/>
        <v>0</v>
      </c>
      <c r="AQ28" s="108"/>
      <c r="AR28" s="108">
        <f t="shared" si="19"/>
        <v>0</v>
      </c>
      <c r="AS28" s="108">
        <f t="shared" si="20"/>
        <v>0</v>
      </c>
      <c r="AT28" s="108">
        <v>2</v>
      </c>
      <c r="AU28" s="108">
        <f t="shared" si="21"/>
        <v>400</v>
      </c>
      <c r="AV28" s="108"/>
      <c r="AW28" s="108">
        <f t="shared" si="22"/>
        <v>0</v>
      </c>
      <c r="AX28" s="108">
        <f t="shared" si="23"/>
        <v>400</v>
      </c>
      <c r="AY28" s="108">
        <f t="shared" si="24"/>
        <v>400</v>
      </c>
      <c r="AZ28" s="108">
        <v>1000</v>
      </c>
      <c r="BA28" s="108">
        <v>400</v>
      </c>
    </row>
    <row r="29" s="236" customFormat="1" ht="20" customHeight="1" spans="1:53">
      <c r="A29" s="255">
        <v>23</v>
      </c>
      <c r="B29" s="255" t="s">
        <v>45</v>
      </c>
      <c r="C29" s="14" t="s">
        <v>139</v>
      </c>
      <c r="D29" s="14" t="s">
        <v>140</v>
      </c>
      <c r="E29" s="14" t="s">
        <v>141</v>
      </c>
      <c r="F29" s="90" t="s">
        <v>142</v>
      </c>
      <c r="G29" s="14">
        <v>3</v>
      </c>
      <c r="H29" s="286" t="s">
        <v>143</v>
      </c>
      <c r="I29" s="108"/>
      <c r="J29" s="108">
        <f t="shared" si="3"/>
        <v>0</v>
      </c>
      <c r="K29" s="108"/>
      <c r="L29" s="108">
        <f t="shared" si="4"/>
        <v>0</v>
      </c>
      <c r="M29" s="108"/>
      <c r="N29" s="108">
        <f t="shared" si="5"/>
        <v>0</v>
      </c>
      <c r="O29" s="108"/>
      <c r="P29" s="108">
        <f t="shared" si="6"/>
        <v>0</v>
      </c>
      <c r="Q29" s="108">
        <f t="shared" si="27"/>
        <v>0</v>
      </c>
      <c r="R29" s="108">
        <v>3.8</v>
      </c>
      <c r="S29" s="108">
        <f t="shared" si="7"/>
        <v>1140</v>
      </c>
      <c r="T29" s="108"/>
      <c r="U29" s="108">
        <f t="shared" si="8"/>
        <v>0</v>
      </c>
      <c r="V29" s="108">
        <f t="shared" si="9"/>
        <v>1140</v>
      </c>
      <c r="W29" s="108"/>
      <c r="X29" s="108">
        <f t="shared" si="26"/>
        <v>0</v>
      </c>
      <c r="Y29" s="108"/>
      <c r="Z29" s="108">
        <f t="shared" si="11"/>
        <v>0</v>
      </c>
      <c r="AA29" s="108">
        <f t="shared" si="12"/>
        <v>0</v>
      </c>
      <c r="AB29" s="108"/>
      <c r="AC29" s="108">
        <f t="shared" si="13"/>
        <v>0</v>
      </c>
      <c r="AD29" s="108"/>
      <c r="AE29" s="108">
        <v>0</v>
      </c>
      <c r="AF29" s="108"/>
      <c r="AG29" s="108">
        <f t="shared" si="14"/>
        <v>0</v>
      </c>
      <c r="AH29" s="108"/>
      <c r="AI29" s="108">
        <f t="shared" si="15"/>
        <v>0</v>
      </c>
      <c r="AJ29" s="108">
        <v>4</v>
      </c>
      <c r="AK29" s="108">
        <f t="shared" si="16"/>
        <v>1200</v>
      </c>
      <c r="AL29" s="108"/>
      <c r="AM29" s="108">
        <f t="shared" si="17"/>
        <v>0</v>
      </c>
      <c r="AN29" s="108">
        <f t="shared" si="18"/>
        <v>1200</v>
      </c>
      <c r="AO29" s="108">
        <v>22</v>
      </c>
      <c r="AP29" s="108">
        <f t="shared" si="25"/>
        <v>440</v>
      </c>
      <c r="AQ29" s="108">
        <v>40</v>
      </c>
      <c r="AR29" s="108">
        <f t="shared" si="19"/>
        <v>800</v>
      </c>
      <c r="AS29" s="108">
        <f t="shared" si="20"/>
        <v>1240</v>
      </c>
      <c r="AT29" s="108"/>
      <c r="AU29" s="108">
        <f t="shared" si="21"/>
        <v>0</v>
      </c>
      <c r="AV29" s="108"/>
      <c r="AW29" s="108">
        <f t="shared" si="22"/>
        <v>0</v>
      </c>
      <c r="AX29" s="108">
        <f t="shared" si="23"/>
        <v>0</v>
      </c>
      <c r="AY29" s="108">
        <f t="shared" si="24"/>
        <v>3580</v>
      </c>
      <c r="AZ29" s="108">
        <v>3000</v>
      </c>
      <c r="BA29" s="108">
        <v>3000</v>
      </c>
    </row>
    <row r="30" s="236" customFormat="1" ht="20" customHeight="1" spans="1:53">
      <c r="A30" s="255">
        <v>24</v>
      </c>
      <c r="B30" s="257" t="s">
        <v>45</v>
      </c>
      <c r="C30" s="14" t="s">
        <v>139</v>
      </c>
      <c r="D30" s="14" t="s">
        <v>144</v>
      </c>
      <c r="E30" s="14" t="s">
        <v>145</v>
      </c>
      <c r="F30" s="90" t="s">
        <v>146</v>
      </c>
      <c r="G30" s="14">
        <v>7</v>
      </c>
      <c r="H30" s="286" t="s">
        <v>147</v>
      </c>
      <c r="I30" s="108"/>
      <c r="J30" s="108">
        <f t="shared" si="3"/>
        <v>0</v>
      </c>
      <c r="K30" s="108"/>
      <c r="L30" s="108">
        <f t="shared" si="4"/>
        <v>0</v>
      </c>
      <c r="M30" s="108"/>
      <c r="N30" s="108">
        <f t="shared" si="5"/>
        <v>0</v>
      </c>
      <c r="O30" s="108"/>
      <c r="P30" s="108">
        <f t="shared" si="6"/>
        <v>0</v>
      </c>
      <c r="Q30" s="108">
        <f t="shared" si="27"/>
        <v>0</v>
      </c>
      <c r="R30" s="108">
        <v>5</v>
      </c>
      <c r="S30" s="108">
        <f t="shared" si="7"/>
        <v>1500</v>
      </c>
      <c r="T30" s="108"/>
      <c r="U30" s="108">
        <f t="shared" si="8"/>
        <v>0</v>
      </c>
      <c r="V30" s="108">
        <f t="shared" si="9"/>
        <v>1500</v>
      </c>
      <c r="W30" s="108"/>
      <c r="X30" s="108">
        <f t="shared" si="26"/>
        <v>0</v>
      </c>
      <c r="Y30" s="108"/>
      <c r="Z30" s="108">
        <f t="shared" si="11"/>
        <v>0</v>
      </c>
      <c r="AA30" s="108">
        <f t="shared" si="12"/>
        <v>0</v>
      </c>
      <c r="AB30" s="108"/>
      <c r="AC30" s="108">
        <f t="shared" si="13"/>
        <v>0</v>
      </c>
      <c r="AD30" s="108"/>
      <c r="AE30" s="108">
        <v>0</v>
      </c>
      <c r="AF30" s="108"/>
      <c r="AG30" s="108">
        <f t="shared" si="14"/>
        <v>0</v>
      </c>
      <c r="AH30" s="108"/>
      <c r="AI30" s="108">
        <f t="shared" si="15"/>
        <v>0</v>
      </c>
      <c r="AJ30" s="108">
        <v>4</v>
      </c>
      <c r="AK30" s="108">
        <f t="shared" si="16"/>
        <v>1200</v>
      </c>
      <c r="AL30" s="108"/>
      <c r="AM30" s="108">
        <f t="shared" si="17"/>
        <v>0</v>
      </c>
      <c r="AN30" s="108">
        <f t="shared" si="18"/>
        <v>1200</v>
      </c>
      <c r="AO30" s="108">
        <v>16</v>
      </c>
      <c r="AP30" s="108">
        <f t="shared" si="25"/>
        <v>320</v>
      </c>
      <c r="AQ30" s="108"/>
      <c r="AR30" s="108">
        <f t="shared" si="19"/>
        <v>0</v>
      </c>
      <c r="AS30" s="108">
        <f t="shared" si="20"/>
        <v>320</v>
      </c>
      <c r="AT30" s="108"/>
      <c r="AU30" s="108">
        <f t="shared" si="21"/>
        <v>0</v>
      </c>
      <c r="AV30" s="108"/>
      <c r="AW30" s="108">
        <f t="shared" si="22"/>
        <v>0</v>
      </c>
      <c r="AX30" s="108">
        <f t="shared" si="23"/>
        <v>0</v>
      </c>
      <c r="AY30" s="108">
        <f t="shared" si="24"/>
        <v>3020</v>
      </c>
      <c r="AZ30" s="108">
        <v>7000</v>
      </c>
      <c r="BA30" s="108">
        <v>3020</v>
      </c>
    </row>
    <row r="31" s="236" customFormat="1" ht="20" customHeight="1" spans="1:53">
      <c r="A31" s="255">
        <v>25</v>
      </c>
      <c r="B31" s="258" t="s">
        <v>148</v>
      </c>
      <c r="C31" s="69" t="s">
        <v>149</v>
      </c>
      <c r="D31" s="69" t="s">
        <v>150</v>
      </c>
      <c r="E31" s="69" t="s">
        <v>151</v>
      </c>
      <c r="F31" s="149" t="s">
        <v>152</v>
      </c>
      <c r="G31" s="207">
        <v>1</v>
      </c>
      <c r="H31" s="287" t="s">
        <v>153</v>
      </c>
      <c r="I31" s="27"/>
      <c r="J31" s="27">
        <f t="shared" si="3"/>
        <v>0</v>
      </c>
      <c r="K31" s="27"/>
      <c r="L31" s="27">
        <f t="shared" si="4"/>
        <v>0</v>
      </c>
      <c r="M31" s="27"/>
      <c r="N31" s="27">
        <f t="shared" si="5"/>
        <v>0</v>
      </c>
      <c r="O31" s="27"/>
      <c r="P31" s="27">
        <f t="shared" si="6"/>
        <v>0</v>
      </c>
      <c r="Q31" s="27">
        <f t="shared" si="27"/>
        <v>0</v>
      </c>
      <c r="R31" s="27"/>
      <c r="S31" s="27">
        <f t="shared" si="7"/>
        <v>0</v>
      </c>
      <c r="T31" s="27"/>
      <c r="U31" s="27">
        <f t="shared" si="8"/>
        <v>0</v>
      </c>
      <c r="V31" s="27">
        <f t="shared" si="9"/>
        <v>0</v>
      </c>
      <c r="W31" s="27"/>
      <c r="X31" s="27">
        <f t="shared" si="26"/>
        <v>0</v>
      </c>
      <c r="Y31" s="27"/>
      <c r="Z31" s="27">
        <f t="shared" si="11"/>
        <v>0</v>
      </c>
      <c r="AA31" s="27">
        <f t="shared" si="12"/>
        <v>0</v>
      </c>
      <c r="AB31" s="27"/>
      <c r="AC31" s="27">
        <f t="shared" si="13"/>
        <v>0</v>
      </c>
      <c r="AD31" s="27"/>
      <c r="AE31" s="27"/>
      <c r="AF31" s="27"/>
      <c r="AG31" s="27">
        <f t="shared" si="14"/>
        <v>0</v>
      </c>
      <c r="AH31" s="27"/>
      <c r="AI31" s="27">
        <f t="shared" si="15"/>
        <v>0</v>
      </c>
      <c r="AJ31" s="27"/>
      <c r="AK31" s="27">
        <f t="shared" si="16"/>
        <v>0</v>
      </c>
      <c r="AL31" s="27">
        <v>3</v>
      </c>
      <c r="AM31" s="27">
        <f t="shared" si="17"/>
        <v>900</v>
      </c>
      <c r="AN31" s="27">
        <f t="shared" si="18"/>
        <v>900</v>
      </c>
      <c r="AO31" s="27">
        <v>0</v>
      </c>
      <c r="AP31" s="27">
        <f t="shared" si="25"/>
        <v>0</v>
      </c>
      <c r="AQ31" s="27"/>
      <c r="AR31" s="27">
        <f t="shared" si="19"/>
        <v>0</v>
      </c>
      <c r="AS31" s="27">
        <f t="shared" si="20"/>
        <v>0</v>
      </c>
      <c r="AT31" s="27"/>
      <c r="AU31" s="27">
        <f t="shared" si="21"/>
        <v>0</v>
      </c>
      <c r="AV31" s="27"/>
      <c r="AW31" s="27">
        <f t="shared" si="22"/>
        <v>0</v>
      </c>
      <c r="AX31" s="27">
        <f t="shared" si="23"/>
        <v>0</v>
      </c>
      <c r="AY31" s="27">
        <f t="shared" si="24"/>
        <v>900</v>
      </c>
      <c r="AZ31" s="69">
        <v>1000</v>
      </c>
      <c r="BA31" s="69">
        <v>900</v>
      </c>
    </row>
    <row r="32" s="236" customFormat="1" ht="20" customHeight="1" spans="1:53">
      <c r="A32" s="255">
        <v>26</v>
      </c>
      <c r="B32" s="258" t="s">
        <v>148</v>
      </c>
      <c r="C32" s="69" t="s">
        <v>149</v>
      </c>
      <c r="D32" s="69" t="s">
        <v>154</v>
      </c>
      <c r="E32" s="69" t="s">
        <v>155</v>
      </c>
      <c r="F32" s="149" t="s">
        <v>156</v>
      </c>
      <c r="G32" s="69">
        <v>1</v>
      </c>
      <c r="H32" s="287" t="s">
        <v>157</v>
      </c>
      <c r="I32" s="69"/>
      <c r="J32" s="69"/>
      <c r="K32" s="69"/>
      <c r="L32" s="69"/>
      <c r="M32" s="69"/>
      <c r="N32" s="69"/>
      <c r="O32" s="69"/>
      <c r="P32" s="69"/>
      <c r="Q32" s="27">
        <f t="shared" si="27"/>
        <v>0</v>
      </c>
      <c r="R32" s="69">
        <v>1</v>
      </c>
      <c r="S32" s="27">
        <f t="shared" si="7"/>
        <v>300</v>
      </c>
      <c r="T32" s="69"/>
      <c r="U32" s="69"/>
      <c r="V32" s="27">
        <f t="shared" si="9"/>
        <v>300</v>
      </c>
      <c r="W32" s="69"/>
      <c r="X32" s="69"/>
      <c r="Y32" s="69"/>
      <c r="Z32" s="69"/>
      <c r="AA32" s="27">
        <f t="shared" si="12"/>
        <v>0</v>
      </c>
      <c r="AB32" s="69"/>
      <c r="AC32" s="27">
        <f t="shared" si="13"/>
        <v>0</v>
      </c>
      <c r="AD32" s="69"/>
      <c r="AE32" s="69"/>
      <c r="AF32" s="69"/>
      <c r="AG32" s="27">
        <f t="shared" si="14"/>
        <v>0</v>
      </c>
      <c r="AH32" s="69"/>
      <c r="AI32" s="27">
        <f t="shared" si="15"/>
        <v>0</v>
      </c>
      <c r="AJ32" s="69"/>
      <c r="AK32" s="27">
        <f t="shared" si="16"/>
        <v>0</v>
      </c>
      <c r="AL32" s="69"/>
      <c r="AM32" s="27">
        <f t="shared" si="17"/>
        <v>0</v>
      </c>
      <c r="AN32" s="27">
        <f t="shared" si="18"/>
        <v>0</v>
      </c>
      <c r="AO32" s="69"/>
      <c r="AP32" s="27">
        <f t="shared" si="25"/>
        <v>0</v>
      </c>
      <c r="AQ32" s="69"/>
      <c r="AR32" s="69"/>
      <c r="AS32" s="27">
        <f t="shared" si="20"/>
        <v>0</v>
      </c>
      <c r="AT32" s="69"/>
      <c r="AU32" s="27">
        <f t="shared" si="21"/>
        <v>0</v>
      </c>
      <c r="AV32" s="69"/>
      <c r="AW32" s="27">
        <f t="shared" si="22"/>
        <v>0</v>
      </c>
      <c r="AX32" s="27">
        <f t="shared" si="23"/>
        <v>0</v>
      </c>
      <c r="AY32" s="27">
        <f t="shared" si="24"/>
        <v>300</v>
      </c>
      <c r="AZ32" s="69">
        <v>1000</v>
      </c>
      <c r="BA32" s="69">
        <v>300</v>
      </c>
    </row>
    <row r="33" s="236" customFormat="1" ht="20" customHeight="1" spans="1:53">
      <c r="A33" s="255">
        <v>27</v>
      </c>
      <c r="B33" s="258" t="s">
        <v>148</v>
      </c>
      <c r="C33" s="69" t="s">
        <v>149</v>
      </c>
      <c r="D33" s="69" t="s">
        <v>158</v>
      </c>
      <c r="E33" s="69" t="s">
        <v>159</v>
      </c>
      <c r="F33" s="149" t="s">
        <v>160</v>
      </c>
      <c r="G33" s="27">
        <v>1</v>
      </c>
      <c r="H33" s="287" t="s">
        <v>161</v>
      </c>
      <c r="I33" s="69"/>
      <c r="J33" s="69"/>
      <c r="K33" s="69"/>
      <c r="L33" s="69"/>
      <c r="M33" s="69"/>
      <c r="N33" s="69"/>
      <c r="O33" s="69"/>
      <c r="P33" s="69"/>
      <c r="Q33" s="27">
        <f t="shared" si="27"/>
        <v>0</v>
      </c>
      <c r="R33" s="69">
        <v>1</v>
      </c>
      <c r="S33" s="27">
        <f t="shared" si="7"/>
        <v>300</v>
      </c>
      <c r="T33" s="69"/>
      <c r="U33" s="69"/>
      <c r="V33" s="27">
        <f t="shared" si="9"/>
        <v>300</v>
      </c>
      <c r="W33" s="69"/>
      <c r="X33" s="69"/>
      <c r="Y33" s="69"/>
      <c r="Z33" s="69"/>
      <c r="AA33" s="27">
        <f t="shared" si="12"/>
        <v>0</v>
      </c>
      <c r="AB33" s="69"/>
      <c r="AC33" s="27">
        <f t="shared" si="13"/>
        <v>0</v>
      </c>
      <c r="AD33" s="69"/>
      <c r="AE33" s="69"/>
      <c r="AF33" s="69"/>
      <c r="AG33" s="27">
        <f t="shared" si="14"/>
        <v>0</v>
      </c>
      <c r="AH33" s="69"/>
      <c r="AI33" s="27">
        <f t="shared" si="15"/>
        <v>0</v>
      </c>
      <c r="AJ33" s="69"/>
      <c r="AK33" s="27">
        <f t="shared" si="16"/>
        <v>0</v>
      </c>
      <c r="AL33" s="69"/>
      <c r="AM33" s="27">
        <f t="shared" si="17"/>
        <v>0</v>
      </c>
      <c r="AN33" s="27">
        <f t="shared" si="18"/>
        <v>0</v>
      </c>
      <c r="AO33" s="69">
        <v>30</v>
      </c>
      <c r="AP33" s="27">
        <f t="shared" si="25"/>
        <v>600</v>
      </c>
      <c r="AQ33" s="69"/>
      <c r="AR33" s="69"/>
      <c r="AS33" s="27">
        <f t="shared" si="20"/>
        <v>600</v>
      </c>
      <c r="AT33" s="69"/>
      <c r="AU33" s="27">
        <f t="shared" si="21"/>
        <v>0</v>
      </c>
      <c r="AV33" s="69"/>
      <c r="AW33" s="27">
        <f t="shared" si="22"/>
        <v>0</v>
      </c>
      <c r="AX33" s="27">
        <f t="shared" si="23"/>
        <v>0</v>
      </c>
      <c r="AY33" s="27">
        <f t="shared" si="24"/>
        <v>900</v>
      </c>
      <c r="AZ33" s="69">
        <v>1000</v>
      </c>
      <c r="BA33" s="69">
        <v>900</v>
      </c>
    </row>
    <row r="34" s="236" customFormat="1" ht="20" customHeight="1" spans="1:53">
      <c r="A34" s="255">
        <v>28</v>
      </c>
      <c r="B34" s="258" t="s">
        <v>148</v>
      </c>
      <c r="C34" s="69" t="s">
        <v>149</v>
      </c>
      <c r="D34" s="69" t="s">
        <v>162</v>
      </c>
      <c r="E34" s="69" t="s">
        <v>163</v>
      </c>
      <c r="F34" s="149" t="s">
        <v>164</v>
      </c>
      <c r="G34" s="149">
        <v>1</v>
      </c>
      <c r="H34" s="287" t="s">
        <v>165</v>
      </c>
      <c r="I34" s="69"/>
      <c r="J34" s="69"/>
      <c r="K34" s="69"/>
      <c r="L34" s="69"/>
      <c r="M34" s="69"/>
      <c r="N34" s="69"/>
      <c r="O34" s="69"/>
      <c r="P34" s="69"/>
      <c r="Q34" s="27">
        <f t="shared" si="27"/>
        <v>0</v>
      </c>
      <c r="R34" s="69">
        <v>1</v>
      </c>
      <c r="S34" s="27">
        <f t="shared" si="7"/>
        <v>300</v>
      </c>
      <c r="T34" s="69"/>
      <c r="U34" s="69"/>
      <c r="V34" s="27">
        <f t="shared" si="9"/>
        <v>300</v>
      </c>
      <c r="W34" s="69"/>
      <c r="X34" s="27">
        <f>W34*400</f>
        <v>0</v>
      </c>
      <c r="Y34" s="69"/>
      <c r="Z34" s="69"/>
      <c r="AA34" s="27">
        <f t="shared" si="12"/>
        <v>0</v>
      </c>
      <c r="AB34" s="69"/>
      <c r="AC34" s="27">
        <f t="shared" si="13"/>
        <v>0</v>
      </c>
      <c r="AD34" s="69"/>
      <c r="AE34" s="69"/>
      <c r="AF34" s="69"/>
      <c r="AG34" s="27">
        <f t="shared" si="14"/>
        <v>0</v>
      </c>
      <c r="AH34" s="69"/>
      <c r="AI34" s="27">
        <f t="shared" si="15"/>
        <v>0</v>
      </c>
      <c r="AJ34" s="69"/>
      <c r="AK34" s="27">
        <f t="shared" si="16"/>
        <v>0</v>
      </c>
      <c r="AL34" s="69"/>
      <c r="AM34" s="27">
        <f t="shared" si="17"/>
        <v>0</v>
      </c>
      <c r="AN34" s="27">
        <f t="shared" si="18"/>
        <v>0</v>
      </c>
      <c r="AO34" s="69"/>
      <c r="AP34" s="27">
        <f t="shared" si="25"/>
        <v>0</v>
      </c>
      <c r="AQ34" s="69"/>
      <c r="AR34" s="69"/>
      <c r="AS34" s="27">
        <f t="shared" si="20"/>
        <v>0</v>
      </c>
      <c r="AT34" s="69"/>
      <c r="AU34" s="27">
        <f t="shared" si="21"/>
        <v>0</v>
      </c>
      <c r="AV34" s="69"/>
      <c r="AW34" s="27">
        <f t="shared" si="22"/>
        <v>0</v>
      </c>
      <c r="AX34" s="27">
        <f t="shared" si="23"/>
        <v>0</v>
      </c>
      <c r="AY34" s="27">
        <f t="shared" si="24"/>
        <v>300</v>
      </c>
      <c r="AZ34" s="69">
        <v>1000</v>
      </c>
      <c r="BA34" s="69">
        <v>300</v>
      </c>
    </row>
    <row r="35" s="236" customFormat="1" ht="20" customHeight="1" spans="1:53">
      <c r="A35" s="255">
        <v>29</v>
      </c>
      <c r="B35" s="258" t="s">
        <v>148</v>
      </c>
      <c r="C35" s="69" t="s">
        <v>166</v>
      </c>
      <c r="D35" s="69" t="s">
        <v>167</v>
      </c>
      <c r="E35" s="69" t="s">
        <v>168</v>
      </c>
      <c r="F35" s="149" t="s">
        <v>169</v>
      </c>
      <c r="G35" s="69">
        <v>3</v>
      </c>
      <c r="H35" s="287" t="s">
        <v>170</v>
      </c>
      <c r="I35" s="69"/>
      <c r="J35" s="69"/>
      <c r="K35" s="69"/>
      <c r="L35" s="69"/>
      <c r="M35" s="69"/>
      <c r="N35" s="69"/>
      <c r="O35" s="69"/>
      <c r="P35" s="69"/>
      <c r="Q35" s="27">
        <f t="shared" si="27"/>
        <v>0</v>
      </c>
      <c r="R35" s="69">
        <v>1</v>
      </c>
      <c r="S35" s="27">
        <f t="shared" si="7"/>
        <v>300</v>
      </c>
      <c r="T35" s="69"/>
      <c r="U35" s="69"/>
      <c r="V35" s="27">
        <f t="shared" si="9"/>
        <v>300</v>
      </c>
      <c r="W35" s="69"/>
      <c r="X35" s="69"/>
      <c r="Y35" s="69"/>
      <c r="Z35" s="69"/>
      <c r="AA35" s="27">
        <f t="shared" si="12"/>
        <v>0</v>
      </c>
      <c r="AB35" s="69"/>
      <c r="AC35" s="27">
        <f t="shared" si="13"/>
        <v>0</v>
      </c>
      <c r="AD35" s="69"/>
      <c r="AE35" s="69"/>
      <c r="AF35" s="69">
        <v>1</v>
      </c>
      <c r="AG35" s="27">
        <f t="shared" si="14"/>
        <v>1000</v>
      </c>
      <c r="AH35" s="69"/>
      <c r="AI35" s="27">
        <f t="shared" si="15"/>
        <v>0</v>
      </c>
      <c r="AJ35" s="69">
        <v>1</v>
      </c>
      <c r="AK35" s="27">
        <f t="shared" si="16"/>
        <v>300</v>
      </c>
      <c r="AL35" s="69"/>
      <c r="AM35" s="27">
        <f t="shared" si="17"/>
        <v>0</v>
      </c>
      <c r="AN35" s="27">
        <f t="shared" si="18"/>
        <v>1300</v>
      </c>
      <c r="AO35" s="69">
        <v>25</v>
      </c>
      <c r="AP35" s="27">
        <f t="shared" si="25"/>
        <v>500</v>
      </c>
      <c r="AQ35" s="69">
        <v>20</v>
      </c>
      <c r="AR35" s="69">
        <v>400</v>
      </c>
      <c r="AS35" s="27">
        <f t="shared" si="20"/>
        <v>900</v>
      </c>
      <c r="AT35" s="69">
        <v>1</v>
      </c>
      <c r="AU35" s="27">
        <f t="shared" si="21"/>
        <v>200</v>
      </c>
      <c r="AV35" s="69">
        <v>1</v>
      </c>
      <c r="AW35" s="27">
        <f t="shared" si="22"/>
        <v>600</v>
      </c>
      <c r="AX35" s="27">
        <f t="shared" si="23"/>
        <v>800</v>
      </c>
      <c r="AY35" s="27">
        <f t="shared" si="24"/>
        <v>3300</v>
      </c>
      <c r="AZ35" s="69">
        <v>3000</v>
      </c>
      <c r="BA35" s="69">
        <v>3000</v>
      </c>
    </row>
    <row r="36" s="236" customFormat="1" ht="20" customHeight="1" spans="1:53">
      <c r="A36" s="255">
        <v>30</v>
      </c>
      <c r="B36" s="258" t="s">
        <v>148</v>
      </c>
      <c r="C36" s="69" t="s">
        <v>171</v>
      </c>
      <c r="D36" s="69" t="s">
        <v>172</v>
      </c>
      <c r="E36" s="69" t="s">
        <v>173</v>
      </c>
      <c r="F36" s="149" t="s">
        <v>174</v>
      </c>
      <c r="G36" s="68">
        <v>4</v>
      </c>
      <c r="H36" s="69" t="s">
        <v>175</v>
      </c>
      <c r="I36" s="68"/>
      <c r="J36" s="68"/>
      <c r="K36" s="68"/>
      <c r="L36" s="68"/>
      <c r="M36" s="68"/>
      <c r="N36" s="76"/>
      <c r="O36" s="68"/>
      <c r="P36" s="76"/>
      <c r="Q36" s="27">
        <f t="shared" si="27"/>
        <v>0</v>
      </c>
      <c r="R36" s="68">
        <v>2</v>
      </c>
      <c r="S36" s="27">
        <f t="shared" si="7"/>
        <v>600</v>
      </c>
      <c r="T36" s="68"/>
      <c r="U36" s="68"/>
      <c r="V36" s="27">
        <f t="shared" si="9"/>
        <v>600</v>
      </c>
      <c r="W36" s="68"/>
      <c r="X36" s="69"/>
      <c r="Y36" s="68"/>
      <c r="Z36" s="68"/>
      <c r="AA36" s="27">
        <f t="shared" si="12"/>
        <v>0</v>
      </c>
      <c r="AB36" s="68"/>
      <c r="AC36" s="27">
        <f t="shared" si="13"/>
        <v>0</v>
      </c>
      <c r="AD36" s="68"/>
      <c r="AE36" s="68"/>
      <c r="AF36" s="68"/>
      <c r="AG36" s="27">
        <f t="shared" si="14"/>
        <v>0</v>
      </c>
      <c r="AH36" s="68"/>
      <c r="AI36" s="27">
        <f t="shared" si="15"/>
        <v>0</v>
      </c>
      <c r="AJ36" s="68">
        <v>4</v>
      </c>
      <c r="AK36" s="27">
        <f t="shared" si="16"/>
        <v>1200</v>
      </c>
      <c r="AL36" s="68"/>
      <c r="AM36" s="27">
        <f t="shared" si="17"/>
        <v>0</v>
      </c>
      <c r="AN36" s="27">
        <f t="shared" si="18"/>
        <v>1200</v>
      </c>
      <c r="AO36" s="68">
        <v>10</v>
      </c>
      <c r="AP36" s="27">
        <f t="shared" si="25"/>
        <v>200</v>
      </c>
      <c r="AQ36" s="68"/>
      <c r="AR36" s="68"/>
      <c r="AS36" s="27">
        <f t="shared" si="20"/>
        <v>200</v>
      </c>
      <c r="AT36" s="68"/>
      <c r="AU36" s="27">
        <f t="shared" si="21"/>
        <v>0</v>
      </c>
      <c r="AV36" s="68"/>
      <c r="AW36" s="27">
        <f t="shared" si="22"/>
        <v>0</v>
      </c>
      <c r="AX36" s="27">
        <f t="shared" si="23"/>
        <v>0</v>
      </c>
      <c r="AY36" s="27">
        <f t="shared" si="24"/>
        <v>2000</v>
      </c>
      <c r="AZ36" s="68">
        <v>4000</v>
      </c>
      <c r="BA36" s="68">
        <v>2000</v>
      </c>
    </row>
    <row r="37" s="236" customFormat="1" ht="20" customHeight="1" spans="1:53">
      <c r="A37" s="255">
        <v>31</v>
      </c>
      <c r="B37" s="258" t="s">
        <v>148</v>
      </c>
      <c r="C37" s="69" t="s">
        <v>171</v>
      </c>
      <c r="D37" s="69" t="s">
        <v>176</v>
      </c>
      <c r="E37" s="27" t="s">
        <v>177</v>
      </c>
      <c r="F37" s="149" t="s">
        <v>178</v>
      </c>
      <c r="G37" s="69">
        <v>1</v>
      </c>
      <c r="H37" s="69" t="s">
        <v>179</v>
      </c>
      <c r="I37" s="69"/>
      <c r="J37" s="69"/>
      <c r="K37" s="69"/>
      <c r="L37" s="69"/>
      <c r="M37" s="69"/>
      <c r="N37" s="69"/>
      <c r="O37" s="69"/>
      <c r="P37" s="69"/>
      <c r="Q37" s="27">
        <f t="shared" si="27"/>
        <v>0</v>
      </c>
      <c r="R37" s="68">
        <v>1</v>
      </c>
      <c r="S37" s="27">
        <f t="shared" si="7"/>
        <v>300</v>
      </c>
      <c r="T37" s="69"/>
      <c r="U37" s="69"/>
      <c r="V37" s="27">
        <f t="shared" si="9"/>
        <v>300</v>
      </c>
      <c r="W37" s="69"/>
      <c r="X37" s="27">
        <f>W37*400</f>
        <v>0</v>
      </c>
      <c r="Y37" s="69"/>
      <c r="Z37" s="69"/>
      <c r="AA37" s="27">
        <f t="shared" si="12"/>
        <v>0</v>
      </c>
      <c r="AB37" s="69"/>
      <c r="AC37" s="27">
        <f t="shared" si="13"/>
        <v>0</v>
      </c>
      <c r="AD37" s="68"/>
      <c r="AE37" s="68"/>
      <c r="AF37" s="68"/>
      <c r="AG37" s="27">
        <f t="shared" si="14"/>
        <v>0</v>
      </c>
      <c r="AH37" s="68"/>
      <c r="AI37" s="27">
        <f t="shared" si="15"/>
        <v>0</v>
      </c>
      <c r="AJ37" s="68">
        <v>2</v>
      </c>
      <c r="AK37" s="27">
        <f t="shared" si="16"/>
        <v>600</v>
      </c>
      <c r="AL37" s="69"/>
      <c r="AM37" s="27">
        <f t="shared" si="17"/>
        <v>0</v>
      </c>
      <c r="AN37" s="27">
        <f t="shared" si="18"/>
        <v>600</v>
      </c>
      <c r="AO37" s="68">
        <v>10</v>
      </c>
      <c r="AP37" s="27">
        <f t="shared" si="25"/>
        <v>200</v>
      </c>
      <c r="AQ37" s="68"/>
      <c r="AR37" s="68"/>
      <c r="AS37" s="27">
        <f t="shared" si="20"/>
        <v>200</v>
      </c>
      <c r="AT37" s="69"/>
      <c r="AU37" s="27">
        <f t="shared" si="21"/>
        <v>0</v>
      </c>
      <c r="AV37" s="69"/>
      <c r="AW37" s="27">
        <f t="shared" si="22"/>
        <v>0</v>
      </c>
      <c r="AX37" s="27">
        <f t="shared" si="23"/>
        <v>0</v>
      </c>
      <c r="AY37" s="27">
        <f t="shared" si="24"/>
        <v>1100</v>
      </c>
      <c r="AZ37" s="69">
        <v>1000</v>
      </c>
      <c r="BA37" s="69">
        <v>1000</v>
      </c>
    </row>
    <row r="38" s="236" customFormat="1" ht="20" customHeight="1" spans="1:53">
      <c r="A38" s="255">
        <v>32</v>
      </c>
      <c r="B38" s="258" t="s">
        <v>148</v>
      </c>
      <c r="C38" s="69" t="s">
        <v>171</v>
      </c>
      <c r="D38" s="69" t="s">
        <v>180</v>
      </c>
      <c r="E38" s="69" t="s">
        <v>181</v>
      </c>
      <c r="F38" s="149" t="s">
        <v>182</v>
      </c>
      <c r="G38" s="69">
        <v>4</v>
      </c>
      <c r="H38" s="287" t="s">
        <v>183</v>
      </c>
      <c r="I38" s="69"/>
      <c r="J38" s="69"/>
      <c r="K38" s="69"/>
      <c r="L38" s="69"/>
      <c r="M38" s="69"/>
      <c r="N38" s="69"/>
      <c r="O38" s="69"/>
      <c r="P38" s="69"/>
      <c r="Q38" s="27">
        <f t="shared" si="27"/>
        <v>0</v>
      </c>
      <c r="R38" s="69">
        <v>2</v>
      </c>
      <c r="S38" s="27">
        <f t="shared" si="7"/>
        <v>600</v>
      </c>
      <c r="T38" s="69"/>
      <c r="U38" s="69"/>
      <c r="V38" s="27">
        <f t="shared" si="9"/>
        <v>600</v>
      </c>
      <c r="W38" s="69"/>
      <c r="X38" s="69"/>
      <c r="Y38" s="69"/>
      <c r="Z38" s="69"/>
      <c r="AA38" s="27">
        <f t="shared" si="12"/>
        <v>0</v>
      </c>
      <c r="AB38" s="69"/>
      <c r="AC38" s="27">
        <f t="shared" si="13"/>
        <v>0</v>
      </c>
      <c r="AD38" s="69"/>
      <c r="AE38" s="69"/>
      <c r="AF38" s="69"/>
      <c r="AG38" s="27">
        <f t="shared" si="14"/>
        <v>0</v>
      </c>
      <c r="AH38" s="69"/>
      <c r="AI38" s="27">
        <f t="shared" si="15"/>
        <v>0</v>
      </c>
      <c r="AJ38" s="69"/>
      <c r="AK38" s="27">
        <f t="shared" si="16"/>
        <v>0</v>
      </c>
      <c r="AL38" s="69"/>
      <c r="AM38" s="27">
        <f t="shared" si="17"/>
        <v>0</v>
      </c>
      <c r="AN38" s="27">
        <f t="shared" si="18"/>
        <v>0</v>
      </c>
      <c r="AO38" s="69"/>
      <c r="AP38" s="27">
        <f t="shared" si="25"/>
        <v>0</v>
      </c>
      <c r="AQ38" s="69"/>
      <c r="AR38" s="69"/>
      <c r="AS38" s="27">
        <f t="shared" si="20"/>
        <v>0</v>
      </c>
      <c r="AT38" s="69"/>
      <c r="AU38" s="27">
        <f t="shared" si="21"/>
        <v>0</v>
      </c>
      <c r="AV38" s="69"/>
      <c r="AW38" s="27">
        <f t="shared" si="22"/>
        <v>0</v>
      </c>
      <c r="AX38" s="27">
        <f t="shared" si="23"/>
        <v>0</v>
      </c>
      <c r="AY38" s="27">
        <f t="shared" si="24"/>
        <v>600</v>
      </c>
      <c r="AZ38" s="69">
        <v>4000</v>
      </c>
      <c r="BA38" s="69">
        <v>600</v>
      </c>
    </row>
    <row r="39" s="236" customFormat="1" ht="20" customHeight="1" spans="1:53">
      <c r="A39" s="255">
        <v>33</v>
      </c>
      <c r="B39" s="258" t="s">
        <v>148</v>
      </c>
      <c r="C39" s="69" t="s">
        <v>171</v>
      </c>
      <c r="D39" s="69" t="s">
        <v>172</v>
      </c>
      <c r="E39" s="69" t="s">
        <v>184</v>
      </c>
      <c r="F39" s="149" t="s">
        <v>185</v>
      </c>
      <c r="G39" s="69">
        <v>2</v>
      </c>
      <c r="H39" s="69" t="s">
        <v>186</v>
      </c>
      <c r="I39" s="69"/>
      <c r="J39" s="69"/>
      <c r="K39" s="69"/>
      <c r="L39" s="69"/>
      <c r="M39" s="69"/>
      <c r="N39" s="69"/>
      <c r="O39" s="69"/>
      <c r="P39" s="69"/>
      <c r="Q39" s="27">
        <f t="shared" si="27"/>
        <v>0</v>
      </c>
      <c r="R39" s="69">
        <v>2</v>
      </c>
      <c r="S39" s="27">
        <f t="shared" si="7"/>
        <v>600</v>
      </c>
      <c r="T39" s="69"/>
      <c r="U39" s="69"/>
      <c r="V39" s="27">
        <f t="shared" si="9"/>
        <v>600</v>
      </c>
      <c r="W39" s="69"/>
      <c r="X39" s="69"/>
      <c r="Y39" s="69"/>
      <c r="Z39" s="69"/>
      <c r="AA39" s="27">
        <f t="shared" si="12"/>
        <v>0</v>
      </c>
      <c r="AB39" s="69"/>
      <c r="AC39" s="27">
        <f t="shared" si="13"/>
        <v>0</v>
      </c>
      <c r="AD39" s="69"/>
      <c r="AE39" s="69"/>
      <c r="AF39" s="69"/>
      <c r="AG39" s="27">
        <f t="shared" si="14"/>
        <v>0</v>
      </c>
      <c r="AH39" s="69"/>
      <c r="AI39" s="27">
        <f t="shared" si="15"/>
        <v>0</v>
      </c>
      <c r="AJ39" s="69"/>
      <c r="AK39" s="27">
        <f t="shared" si="16"/>
        <v>0</v>
      </c>
      <c r="AL39" s="69"/>
      <c r="AM39" s="27">
        <f t="shared" si="17"/>
        <v>0</v>
      </c>
      <c r="AN39" s="27">
        <f t="shared" si="18"/>
        <v>0</v>
      </c>
      <c r="AO39" s="69"/>
      <c r="AP39" s="27">
        <f t="shared" si="25"/>
        <v>0</v>
      </c>
      <c r="AQ39" s="69">
        <v>15</v>
      </c>
      <c r="AR39" s="69">
        <v>300</v>
      </c>
      <c r="AS39" s="27">
        <f t="shared" si="20"/>
        <v>300</v>
      </c>
      <c r="AT39" s="69"/>
      <c r="AU39" s="27">
        <f t="shared" si="21"/>
        <v>0</v>
      </c>
      <c r="AV39" s="69">
        <v>2</v>
      </c>
      <c r="AW39" s="27">
        <f t="shared" si="22"/>
        <v>1200</v>
      </c>
      <c r="AX39" s="27">
        <f t="shared" si="23"/>
        <v>1200</v>
      </c>
      <c r="AY39" s="27">
        <f t="shared" si="24"/>
        <v>2100</v>
      </c>
      <c r="AZ39" s="69">
        <v>2000</v>
      </c>
      <c r="BA39" s="69">
        <v>2000</v>
      </c>
    </row>
    <row r="40" s="236" customFormat="1" ht="20" customHeight="1" spans="1:53">
      <c r="A40" s="255">
        <v>34</v>
      </c>
      <c r="B40" s="258" t="s">
        <v>148</v>
      </c>
      <c r="C40" s="69" t="s">
        <v>171</v>
      </c>
      <c r="D40" s="69" t="s">
        <v>187</v>
      </c>
      <c r="E40" s="69" t="s">
        <v>188</v>
      </c>
      <c r="F40" s="149" t="s">
        <v>189</v>
      </c>
      <c r="G40" s="69">
        <v>3</v>
      </c>
      <c r="H40" s="69" t="s">
        <v>190</v>
      </c>
      <c r="I40" s="69"/>
      <c r="J40" s="69"/>
      <c r="K40" s="69"/>
      <c r="L40" s="69"/>
      <c r="M40" s="69"/>
      <c r="N40" s="69"/>
      <c r="O40" s="69"/>
      <c r="P40" s="69"/>
      <c r="Q40" s="27">
        <f t="shared" si="27"/>
        <v>0</v>
      </c>
      <c r="R40" s="69"/>
      <c r="S40" s="27">
        <f t="shared" si="7"/>
        <v>0</v>
      </c>
      <c r="T40" s="69"/>
      <c r="U40" s="69"/>
      <c r="V40" s="27">
        <f t="shared" si="9"/>
        <v>0</v>
      </c>
      <c r="W40" s="69"/>
      <c r="X40" s="27">
        <f>W40*400</f>
        <v>0</v>
      </c>
      <c r="Y40" s="69"/>
      <c r="Z40" s="69"/>
      <c r="AA40" s="27">
        <f t="shared" si="12"/>
        <v>0</v>
      </c>
      <c r="AB40" s="69"/>
      <c r="AC40" s="27">
        <f t="shared" si="13"/>
        <v>0</v>
      </c>
      <c r="AD40" s="69"/>
      <c r="AE40" s="69"/>
      <c r="AF40" s="69"/>
      <c r="AG40" s="27">
        <f t="shared" si="14"/>
        <v>0</v>
      </c>
      <c r="AH40" s="69"/>
      <c r="AI40" s="27">
        <f t="shared" si="15"/>
        <v>0</v>
      </c>
      <c r="AJ40" s="69">
        <v>1</v>
      </c>
      <c r="AK40" s="27">
        <f t="shared" si="16"/>
        <v>300</v>
      </c>
      <c r="AL40" s="69"/>
      <c r="AM40" s="27">
        <f t="shared" si="17"/>
        <v>0</v>
      </c>
      <c r="AN40" s="27">
        <f t="shared" si="18"/>
        <v>300</v>
      </c>
      <c r="AO40" s="69">
        <v>5</v>
      </c>
      <c r="AP40" s="27">
        <f t="shared" si="25"/>
        <v>100</v>
      </c>
      <c r="AQ40" s="69"/>
      <c r="AR40" s="69"/>
      <c r="AS40" s="27">
        <f t="shared" si="20"/>
        <v>100</v>
      </c>
      <c r="AT40" s="69"/>
      <c r="AU40" s="27">
        <f t="shared" si="21"/>
        <v>0</v>
      </c>
      <c r="AV40" s="69"/>
      <c r="AW40" s="27">
        <f t="shared" si="22"/>
        <v>0</v>
      </c>
      <c r="AX40" s="27">
        <f t="shared" si="23"/>
        <v>0</v>
      </c>
      <c r="AY40" s="27">
        <f t="shared" si="24"/>
        <v>400</v>
      </c>
      <c r="AZ40" s="69">
        <v>3000</v>
      </c>
      <c r="BA40" s="69">
        <v>400</v>
      </c>
    </row>
    <row r="41" s="236" customFormat="1" ht="20" customHeight="1" spans="1:53">
      <c r="A41" s="255">
        <v>35</v>
      </c>
      <c r="B41" s="258" t="s">
        <v>148</v>
      </c>
      <c r="C41" s="69" t="s">
        <v>171</v>
      </c>
      <c r="D41" s="69" t="s">
        <v>191</v>
      </c>
      <c r="E41" s="69" t="s">
        <v>192</v>
      </c>
      <c r="F41" s="149" t="s">
        <v>193</v>
      </c>
      <c r="G41" s="69">
        <v>4</v>
      </c>
      <c r="H41" s="69" t="s">
        <v>194</v>
      </c>
      <c r="I41" s="69"/>
      <c r="J41" s="68"/>
      <c r="K41" s="68"/>
      <c r="L41" s="68"/>
      <c r="M41" s="69"/>
      <c r="N41" s="76"/>
      <c r="O41" s="68"/>
      <c r="P41" s="76"/>
      <c r="Q41" s="27">
        <f t="shared" si="27"/>
        <v>0</v>
      </c>
      <c r="R41" s="68"/>
      <c r="S41" s="27">
        <f t="shared" si="7"/>
        <v>0</v>
      </c>
      <c r="T41" s="68"/>
      <c r="U41" s="68"/>
      <c r="V41" s="27">
        <f t="shared" si="9"/>
        <v>0</v>
      </c>
      <c r="W41" s="68"/>
      <c r="X41" s="69"/>
      <c r="Y41" s="68"/>
      <c r="Z41" s="68"/>
      <c r="AA41" s="27">
        <f t="shared" si="12"/>
        <v>0</v>
      </c>
      <c r="AB41" s="68"/>
      <c r="AC41" s="27">
        <f t="shared" si="13"/>
        <v>0</v>
      </c>
      <c r="AD41" s="68"/>
      <c r="AE41" s="68"/>
      <c r="AF41" s="68"/>
      <c r="AG41" s="27">
        <f t="shared" si="14"/>
        <v>0</v>
      </c>
      <c r="AH41" s="68"/>
      <c r="AI41" s="27">
        <f t="shared" si="15"/>
        <v>0</v>
      </c>
      <c r="AJ41" s="68"/>
      <c r="AK41" s="27">
        <f t="shared" si="16"/>
        <v>0</v>
      </c>
      <c r="AL41" s="68"/>
      <c r="AM41" s="27">
        <f t="shared" si="17"/>
        <v>0</v>
      </c>
      <c r="AN41" s="27">
        <f t="shared" si="18"/>
        <v>0</v>
      </c>
      <c r="AO41" s="68">
        <v>20</v>
      </c>
      <c r="AP41" s="27">
        <f t="shared" si="25"/>
        <v>400</v>
      </c>
      <c r="AQ41" s="68">
        <v>19</v>
      </c>
      <c r="AR41" s="68">
        <v>380</v>
      </c>
      <c r="AS41" s="27">
        <f t="shared" si="20"/>
        <v>780</v>
      </c>
      <c r="AT41" s="68"/>
      <c r="AU41" s="27">
        <f t="shared" si="21"/>
        <v>0</v>
      </c>
      <c r="AV41" s="68">
        <v>4</v>
      </c>
      <c r="AW41" s="27">
        <f t="shared" si="22"/>
        <v>2400</v>
      </c>
      <c r="AX41" s="27">
        <f t="shared" si="23"/>
        <v>2400</v>
      </c>
      <c r="AY41" s="27">
        <f t="shared" si="24"/>
        <v>3180</v>
      </c>
      <c r="AZ41" s="69">
        <v>4000</v>
      </c>
      <c r="BA41" s="69">
        <v>3180</v>
      </c>
    </row>
    <row r="42" s="236" customFormat="1" ht="20" customHeight="1" spans="1:53">
      <c r="A42" s="255">
        <v>36</v>
      </c>
      <c r="B42" s="258" t="s">
        <v>148</v>
      </c>
      <c r="C42" s="69" t="s">
        <v>171</v>
      </c>
      <c r="D42" s="69" t="s">
        <v>176</v>
      </c>
      <c r="E42" s="69" t="s">
        <v>195</v>
      </c>
      <c r="F42" s="149" t="s">
        <v>196</v>
      </c>
      <c r="G42" s="69">
        <v>1</v>
      </c>
      <c r="H42" s="69" t="s">
        <v>197</v>
      </c>
      <c r="I42" s="69"/>
      <c r="J42" s="69"/>
      <c r="K42" s="69"/>
      <c r="L42" s="69"/>
      <c r="M42" s="69"/>
      <c r="N42" s="69"/>
      <c r="O42" s="69"/>
      <c r="P42" s="69"/>
      <c r="Q42" s="27">
        <f t="shared" si="27"/>
        <v>0</v>
      </c>
      <c r="R42" s="69"/>
      <c r="S42" s="27">
        <f t="shared" si="7"/>
        <v>0</v>
      </c>
      <c r="T42" s="69"/>
      <c r="U42" s="69"/>
      <c r="V42" s="27">
        <f t="shared" si="9"/>
        <v>0</v>
      </c>
      <c r="W42" s="69"/>
      <c r="X42" s="69"/>
      <c r="Y42" s="69"/>
      <c r="Z42" s="69"/>
      <c r="AA42" s="27">
        <f t="shared" si="12"/>
        <v>0</v>
      </c>
      <c r="AB42" s="69"/>
      <c r="AC42" s="27">
        <f t="shared" si="13"/>
        <v>0</v>
      </c>
      <c r="AD42" s="69"/>
      <c r="AE42" s="69"/>
      <c r="AF42" s="69">
        <v>1</v>
      </c>
      <c r="AG42" s="27">
        <f t="shared" si="14"/>
        <v>1000</v>
      </c>
      <c r="AH42" s="69"/>
      <c r="AI42" s="27">
        <f t="shared" si="15"/>
        <v>0</v>
      </c>
      <c r="AJ42" s="69"/>
      <c r="AK42" s="27">
        <f t="shared" si="16"/>
        <v>0</v>
      </c>
      <c r="AL42" s="69"/>
      <c r="AM42" s="27">
        <f t="shared" si="17"/>
        <v>0</v>
      </c>
      <c r="AN42" s="27">
        <f t="shared" si="18"/>
        <v>1000</v>
      </c>
      <c r="AO42" s="69"/>
      <c r="AP42" s="27">
        <f t="shared" si="25"/>
        <v>0</v>
      </c>
      <c r="AQ42" s="69"/>
      <c r="AR42" s="69"/>
      <c r="AS42" s="27">
        <f t="shared" si="20"/>
        <v>0</v>
      </c>
      <c r="AT42" s="69"/>
      <c r="AU42" s="27">
        <f t="shared" si="21"/>
        <v>0</v>
      </c>
      <c r="AV42" s="69"/>
      <c r="AW42" s="27">
        <f t="shared" si="22"/>
        <v>0</v>
      </c>
      <c r="AX42" s="27">
        <f t="shared" si="23"/>
        <v>0</v>
      </c>
      <c r="AY42" s="27">
        <f t="shared" si="24"/>
        <v>1000</v>
      </c>
      <c r="AZ42" s="69">
        <v>1000</v>
      </c>
      <c r="BA42" s="69">
        <v>1000</v>
      </c>
    </row>
    <row r="43" s="236" customFormat="1" ht="20" customHeight="1" spans="1:53">
      <c r="A43" s="255">
        <v>37</v>
      </c>
      <c r="B43" s="258" t="s">
        <v>148</v>
      </c>
      <c r="C43" s="69" t="s">
        <v>198</v>
      </c>
      <c r="D43" s="69" t="s">
        <v>199</v>
      </c>
      <c r="E43" s="69" t="s">
        <v>200</v>
      </c>
      <c r="F43" s="149" t="s">
        <v>201</v>
      </c>
      <c r="G43" s="69">
        <v>1</v>
      </c>
      <c r="H43" s="69" t="s">
        <v>202</v>
      </c>
      <c r="I43" s="69"/>
      <c r="J43" s="69"/>
      <c r="K43" s="69"/>
      <c r="L43" s="69"/>
      <c r="M43" s="69"/>
      <c r="N43" s="69"/>
      <c r="O43" s="69"/>
      <c r="P43" s="69"/>
      <c r="Q43" s="27">
        <f t="shared" si="27"/>
        <v>0</v>
      </c>
      <c r="R43" s="69"/>
      <c r="S43" s="27">
        <f t="shared" si="7"/>
        <v>0</v>
      </c>
      <c r="T43" s="69"/>
      <c r="U43" s="69"/>
      <c r="V43" s="27">
        <f t="shared" si="9"/>
        <v>0</v>
      </c>
      <c r="W43" s="69"/>
      <c r="X43" s="27">
        <f>W43*400</f>
        <v>0</v>
      </c>
      <c r="Y43" s="69"/>
      <c r="Z43" s="69"/>
      <c r="AA43" s="27">
        <f t="shared" si="12"/>
        <v>0</v>
      </c>
      <c r="AB43" s="69"/>
      <c r="AC43" s="27">
        <f t="shared" si="13"/>
        <v>0</v>
      </c>
      <c r="AD43" s="69"/>
      <c r="AE43" s="69"/>
      <c r="AF43" s="69"/>
      <c r="AG43" s="27">
        <f t="shared" si="14"/>
        <v>0</v>
      </c>
      <c r="AH43" s="69"/>
      <c r="AI43" s="27">
        <f t="shared" si="15"/>
        <v>0</v>
      </c>
      <c r="AJ43" s="69"/>
      <c r="AK43" s="27">
        <f t="shared" si="16"/>
        <v>0</v>
      </c>
      <c r="AL43" s="69"/>
      <c r="AM43" s="27">
        <f t="shared" si="17"/>
        <v>0</v>
      </c>
      <c r="AN43" s="27">
        <f t="shared" si="18"/>
        <v>0</v>
      </c>
      <c r="AO43" s="69">
        <v>15</v>
      </c>
      <c r="AP43" s="27">
        <f t="shared" si="25"/>
        <v>300</v>
      </c>
      <c r="AQ43" s="69">
        <v>5</v>
      </c>
      <c r="AR43" s="69">
        <v>100</v>
      </c>
      <c r="AS43" s="27">
        <f t="shared" si="20"/>
        <v>400</v>
      </c>
      <c r="AT43" s="69"/>
      <c r="AU43" s="27">
        <f t="shared" si="21"/>
        <v>0</v>
      </c>
      <c r="AV43" s="69"/>
      <c r="AW43" s="27">
        <f t="shared" si="22"/>
        <v>0</v>
      </c>
      <c r="AX43" s="27">
        <f t="shared" si="23"/>
        <v>0</v>
      </c>
      <c r="AY43" s="27">
        <f t="shared" si="24"/>
        <v>400</v>
      </c>
      <c r="AZ43" s="69">
        <f t="shared" ref="AZ43:AZ49" si="28">G43*1000</f>
        <v>1000</v>
      </c>
      <c r="BA43" s="69">
        <v>400</v>
      </c>
    </row>
    <row r="44" s="236" customFormat="1" ht="20" customHeight="1" spans="1:53">
      <c r="A44" s="255">
        <v>38</v>
      </c>
      <c r="B44" s="258" t="s">
        <v>148</v>
      </c>
      <c r="C44" s="69" t="s">
        <v>198</v>
      </c>
      <c r="D44" s="69" t="s">
        <v>199</v>
      </c>
      <c r="E44" s="69" t="s">
        <v>203</v>
      </c>
      <c r="F44" s="149" t="s">
        <v>204</v>
      </c>
      <c r="G44" s="69">
        <v>5</v>
      </c>
      <c r="H44" s="69" t="s">
        <v>205</v>
      </c>
      <c r="I44" s="69"/>
      <c r="J44" s="69"/>
      <c r="K44" s="69"/>
      <c r="L44" s="69"/>
      <c r="M44" s="69"/>
      <c r="N44" s="69"/>
      <c r="O44" s="69"/>
      <c r="P44" s="69"/>
      <c r="Q44" s="27">
        <f t="shared" si="27"/>
        <v>0</v>
      </c>
      <c r="R44" s="69">
        <v>1.5</v>
      </c>
      <c r="S44" s="27">
        <f t="shared" si="7"/>
        <v>450</v>
      </c>
      <c r="T44" s="69"/>
      <c r="U44" s="69"/>
      <c r="V44" s="27">
        <f t="shared" si="9"/>
        <v>450</v>
      </c>
      <c r="W44" s="69"/>
      <c r="X44" s="69"/>
      <c r="Y44" s="69"/>
      <c r="Z44" s="69"/>
      <c r="AA44" s="27">
        <f t="shared" si="12"/>
        <v>0</v>
      </c>
      <c r="AB44" s="69"/>
      <c r="AC44" s="27">
        <f t="shared" si="13"/>
        <v>0</v>
      </c>
      <c r="AD44" s="69"/>
      <c r="AE44" s="69"/>
      <c r="AF44" s="69"/>
      <c r="AG44" s="27">
        <f t="shared" si="14"/>
        <v>0</v>
      </c>
      <c r="AH44" s="69"/>
      <c r="AI44" s="27">
        <f t="shared" si="15"/>
        <v>0</v>
      </c>
      <c r="AJ44" s="69">
        <v>3</v>
      </c>
      <c r="AK44" s="27">
        <f t="shared" si="16"/>
        <v>900</v>
      </c>
      <c r="AL44" s="69"/>
      <c r="AM44" s="27">
        <f t="shared" si="17"/>
        <v>0</v>
      </c>
      <c r="AN44" s="27">
        <f t="shared" si="18"/>
        <v>900</v>
      </c>
      <c r="AO44" s="69">
        <v>15</v>
      </c>
      <c r="AP44" s="27">
        <f t="shared" si="25"/>
        <v>300</v>
      </c>
      <c r="AQ44" s="69">
        <v>6</v>
      </c>
      <c r="AR44" s="69">
        <v>120</v>
      </c>
      <c r="AS44" s="27">
        <f t="shared" si="20"/>
        <v>420</v>
      </c>
      <c r="AT44" s="69"/>
      <c r="AU44" s="27">
        <f t="shared" si="21"/>
        <v>0</v>
      </c>
      <c r="AV44" s="69"/>
      <c r="AW44" s="27">
        <f t="shared" si="22"/>
        <v>0</v>
      </c>
      <c r="AX44" s="27">
        <f t="shared" si="23"/>
        <v>0</v>
      </c>
      <c r="AY44" s="27">
        <f t="shared" si="24"/>
        <v>1770</v>
      </c>
      <c r="AZ44" s="69">
        <f t="shared" si="28"/>
        <v>5000</v>
      </c>
      <c r="BA44" s="69">
        <v>1770</v>
      </c>
    </row>
    <row r="45" s="236" customFormat="1" ht="20" customHeight="1" spans="1:53">
      <c r="A45" s="255">
        <v>39</v>
      </c>
      <c r="B45" s="258" t="s">
        <v>148</v>
      </c>
      <c r="C45" s="69" t="s">
        <v>198</v>
      </c>
      <c r="D45" s="69" t="s">
        <v>206</v>
      </c>
      <c r="E45" s="69" t="s">
        <v>207</v>
      </c>
      <c r="F45" s="149" t="s">
        <v>208</v>
      </c>
      <c r="G45" s="69">
        <v>1</v>
      </c>
      <c r="H45" s="69" t="s">
        <v>209</v>
      </c>
      <c r="I45" s="69"/>
      <c r="J45" s="69"/>
      <c r="K45" s="69"/>
      <c r="L45" s="69"/>
      <c r="M45" s="69"/>
      <c r="N45" s="69"/>
      <c r="O45" s="69"/>
      <c r="P45" s="69"/>
      <c r="Q45" s="27">
        <f t="shared" si="27"/>
        <v>0</v>
      </c>
      <c r="R45" s="69">
        <v>2</v>
      </c>
      <c r="S45" s="27">
        <f t="shared" si="7"/>
        <v>600</v>
      </c>
      <c r="T45" s="69"/>
      <c r="U45" s="69"/>
      <c r="V45" s="27">
        <f t="shared" si="9"/>
        <v>600</v>
      </c>
      <c r="W45" s="69"/>
      <c r="X45" s="69"/>
      <c r="Y45" s="69"/>
      <c r="Z45" s="69"/>
      <c r="AA45" s="27">
        <f t="shared" si="12"/>
        <v>0</v>
      </c>
      <c r="AB45" s="69"/>
      <c r="AC45" s="27">
        <f t="shared" si="13"/>
        <v>0</v>
      </c>
      <c r="AD45" s="69"/>
      <c r="AE45" s="69"/>
      <c r="AF45" s="69"/>
      <c r="AG45" s="27">
        <f t="shared" si="14"/>
        <v>0</v>
      </c>
      <c r="AH45" s="69"/>
      <c r="AI45" s="27">
        <f t="shared" si="15"/>
        <v>0</v>
      </c>
      <c r="AJ45" s="69">
        <v>2</v>
      </c>
      <c r="AK45" s="27">
        <f t="shared" si="16"/>
        <v>600</v>
      </c>
      <c r="AL45" s="69"/>
      <c r="AM45" s="27">
        <f t="shared" si="17"/>
        <v>0</v>
      </c>
      <c r="AN45" s="27">
        <f t="shared" si="18"/>
        <v>600</v>
      </c>
      <c r="AO45" s="69">
        <v>10</v>
      </c>
      <c r="AP45" s="27">
        <f t="shared" si="25"/>
        <v>200</v>
      </c>
      <c r="AQ45" s="69"/>
      <c r="AR45" s="69"/>
      <c r="AS45" s="27">
        <f t="shared" si="20"/>
        <v>200</v>
      </c>
      <c r="AT45" s="69"/>
      <c r="AU45" s="27">
        <f t="shared" si="21"/>
        <v>0</v>
      </c>
      <c r="AV45" s="69"/>
      <c r="AW45" s="27">
        <f t="shared" si="22"/>
        <v>0</v>
      </c>
      <c r="AX45" s="27">
        <f t="shared" si="23"/>
        <v>0</v>
      </c>
      <c r="AY45" s="27">
        <f t="shared" si="24"/>
        <v>1400</v>
      </c>
      <c r="AZ45" s="69">
        <f t="shared" si="28"/>
        <v>1000</v>
      </c>
      <c r="BA45" s="69">
        <v>1000</v>
      </c>
    </row>
    <row r="46" s="236" customFormat="1" ht="20" customHeight="1" spans="1:53">
      <c r="A46" s="255">
        <v>40</v>
      </c>
      <c r="B46" s="258" t="s">
        <v>148</v>
      </c>
      <c r="C46" s="69" t="s">
        <v>198</v>
      </c>
      <c r="D46" s="69" t="s">
        <v>210</v>
      </c>
      <c r="E46" s="69" t="s">
        <v>211</v>
      </c>
      <c r="F46" s="149" t="s">
        <v>212</v>
      </c>
      <c r="G46" s="69">
        <v>2</v>
      </c>
      <c r="H46" s="69" t="s">
        <v>213</v>
      </c>
      <c r="I46" s="69"/>
      <c r="J46" s="69"/>
      <c r="K46" s="69"/>
      <c r="L46" s="69"/>
      <c r="M46" s="69"/>
      <c r="N46" s="69"/>
      <c r="O46" s="69"/>
      <c r="P46" s="69"/>
      <c r="Q46" s="27">
        <f t="shared" si="27"/>
        <v>0</v>
      </c>
      <c r="R46" s="69"/>
      <c r="S46" s="27">
        <f t="shared" si="7"/>
        <v>0</v>
      </c>
      <c r="T46" s="69"/>
      <c r="U46" s="69"/>
      <c r="V46" s="27">
        <f t="shared" si="9"/>
        <v>0</v>
      </c>
      <c r="W46" s="69"/>
      <c r="X46" s="27"/>
      <c r="Y46" s="69"/>
      <c r="Z46" s="69"/>
      <c r="AA46" s="27">
        <f t="shared" si="12"/>
        <v>0</v>
      </c>
      <c r="AB46" s="69"/>
      <c r="AC46" s="27">
        <f t="shared" si="13"/>
        <v>0</v>
      </c>
      <c r="AD46" s="69"/>
      <c r="AE46" s="69"/>
      <c r="AF46" s="69"/>
      <c r="AG46" s="27">
        <f t="shared" si="14"/>
        <v>0</v>
      </c>
      <c r="AH46" s="69"/>
      <c r="AI46" s="27">
        <f t="shared" si="15"/>
        <v>0</v>
      </c>
      <c r="AJ46" s="69">
        <v>2</v>
      </c>
      <c r="AK46" s="27">
        <f t="shared" si="16"/>
        <v>600</v>
      </c>
      <c r="AL46" s="69"/>
      <c r="AM46" s="27">
        <f t="shared" si="17"/>
        <v>0</v>
      </c>
      <c r="AN46" s="27">
        <f t="shared" si="18"/>
        <v>600</v>
      </c>
      <c r="AO46" s="69">
        <v>6</v>
      </c>
      <c r="AP46" s="27">
        <f t="shared" si="25"/>
        <v>120</v>
      </c>
      <c r="AQ46" s="69"/>
      <c r="AR46" s="69"/>
      <c r="AS46" s="27">
        <f t="shared" si="20"/>
        <v>120</v>
      </c>
      <c r="AT46" s="69"/>
      <c r="AU46" s="27">
        <f t="shared" si="21"/>
        <v>0</v>
      </c>
      <c r="AV46" s="69"/>
      <c r="AW46" s="27">
        <f t="shared" si="22"/>
        <v>0</v>
      </c>
      <c r="AX46" s="27">
        <f t="shared" si="23"/>
        <v>0</v>
      </c>
      <c r="AY46" s="27">
        <f t="shared" si="24"/>
        <v>720</v>
      </c>
      <c r="AZ46" s="69">
        <f t="shared" si="28"/>
        <v>2000</v>
      </c>
      <c r="BA46" s="69">
        <v>720</v>
      </c>
    </row>
    <row r="47" s="236" customFormat="1" ht="20" customHeight="1" spans="1:53">
      <c r="A47" s="255">
        <v>41</v>
      </c>
      <c r="B47" s="258" t="s">
        <v>148</v>
      </c>
      <c r="C47" s="69" t="s">
        <v>198</v>
      </c>
      <c r="D47" s="69" t="s">
        <v>214</v>
      </c>
      <c r="E47" s="69" t="s">
        <v>215</v>
      </c>
      <c r="F47" s="149" t="s">
        <v>156</v>
      </c>
      <c r="G47" s="69">
        <v>4</v>
      </c>
      <c r="H47" s="69" t="s">
        <v>216</v>
      </c>
      <c r="I47" s="69"/>
      <c r="J47" s="69"/>
      <c r="K47" s="69"/>
      <c r="L47" s="69"/>
      <c r="M47" s="69"/>
      <c r="N47" s="69"/>
      <c r="O47" s="69"/>
      <c r="P47" s="69"/>
      <c r="Q47" s="27">
        <f t="shared" si="27"/>
        <v>0</v>
      </c>
      <c r="R47" s="69">
        <v>1</v>
      </c>
      <c r="S47" s="27">
        <f t="shared" si="7"/>
        <v>300</v>
      </c>
      <c r="T47" s="69"/>
      <c r="U47" s="69"/>
      <c r="V47" s="27">
        <f t="shared" si="9"/>
        <v>300</v>
      </c>
      <c r="W47" s="69"/>
      <c r="X47" s="69"/>
      <c r="Y47" s="69"/>
      <c r="Z47" s="69"/>
      <c r="AA47" s="27">
        <f t="shared" si="12"/>
        <v>0</v>
      </c>
      <c r="AB47" s="69">
        <v>1</v>
      </c>
      <c r="AC47" s="27">
        <f t="shared" si="13"/>
        <v>600</v>
      </c>
      <c r="AD47" s="69"/>
      <c r="AE47" s="69"/>
      <c r="AF47" s="69">
        <v>2</v>
      </c>
      <c r="AG47" s="27">
        <f t="shared" si="14"/>
        <v>2000</v>
      </c>
      <c r="AH47" s="69"/>
      <c r="AI47" s="27">
        <f t="shared" si="15"/>
        <v>0</v>
      </c>
      <c r="AJ47" s="69">
        <v>2</v>
      </c>
      <c r="AK47" s="27">
        <f t="shared" si="16"/>
        <v>600</v>
      </c>
      <c r="AL47" s="69"/>
      <c r="AM47" s="27">
        <f t="shared" si="17"/>
        <v>0</v>
      </c>
      <c r="AN47" s="27">
        <f t="shared" si="18"/>
        <v>2600</v>
      </c>
      <c r="AO47" s="69">
        <v>16</v>
      </c>
      <c r="AP47" s="27">
        <f t="shared" si="25"/>
        <v>320</v>
      </c>
      <c r="AQ47" s="69"/>
      <c r="AR47" s="69"/>
      <c r="AS47" s="27">
        <f t="shared" si="20"/>
        <v>320</v>
      </c>
      <c r="AT47" s="69"/>
      <c r="AU47" s="27">
        <f t="shared" si="21"/>
        <v>0</v>
      </c>
      <c r="AV47" s="69">
        <v>1</v>
      </c>
      <c r="AW47" s="27">
        <f t="shared" si="22"/>
        <v>600</v>
      </c>
      <c r="AX47" s="27">
        <f t="shared" si="23"/>
        <v>600</v>
      </c>
      <c r="AY47" s="27">
        <f t="shared" si="24"/>
        <v>4420</v>
      </c>
      <c r="AZ47" s="69">
        <f t="shared" si="28"/>
        <v>4000</v>
      </c>
      <c r="BA47" s="69">
        <v>4000</v>
      </c>
    </row>
    <row r="48" s="236" customFormat="1" ht="20" customHeight="1" spans="1:53">
      <c r="A48" s="255">
        <v>42</v>
      </c>
      <c r="B48" s="258" t="s">
        <v>148</v>
      </c>
      <c r="C48" s="69" t="s">
        <v>198</v>
      </c>
      <c r="D48" s="69" t="s">
        <v>214</v>
      </c>
      <c r="E48" s="69" t="s">
        <v>217</v>
      </c>
      <c r="F48" s="149" t="s">
        <v>182</v>
      </c>
      <c r="G48" s="69">
        <v>5</v>
      </c>
      <c r="H48" s="69" t="s">
        <v>218</v>
      </c>
      <c r="I48" s="69"/>
      <c r="J48" s="69"/>
      <c r="K48" s="69"/>
      <c r="L48" s="69"/>
      <c r="M48" s="69"/>
      <c r="N48" s="69"/>
      <c r="O48" s="69"/>
      <c r="P48" s="69"/>
      <c r="Q48" s="27">
        <f t="shared" si="27"/>
        <v>0</v>
      </c>
      <c r="R48" s="69">
        <v>2.5</v>
      </c>
      <c r="S48" s="27">
        <f t="shared" si="7"/>
        <v>750</v>
      </c>
      <c r="T48" s="69"/>
      <c r="U48" s="69"/>
      <c r="V48" s="27">
        <f t="shared" si="9"/>
        <v>750</v>
      </c>
      <c r="W48" s="69"/>
      <c r="X48" s="69"/>
      <c r="Y48" s="69"/>
      <c r="Z48" s="69"/>
      <c r="AA48" s="27">
        <f t="shared" si="12"/>
        <v>0</v>
      </c>
      <c r="AB48" s="69"/>
      <c r="AC48" s="27">
        <f t="shared" si="13"/>
        <v>0</v>
      </c>
      <c r="AD48" s="69"/>
      <c r="AE48" s="69"/>
      <c r="AF48" s="69">
        <v>2</v>
      </c>
      <c r="AG48" s="27">
        <f t="shared" si="14"/>
        <v>2000</v>
      </c>
      <c r="AH48" s="69">
        <v>2</v>
      </c>
      <c r="AI48" s="27">
        <f t="shared" si="15"/>
        <v>600</v>
      </c>
      <c r="AJ48" s="69">
        <v>1</v>
      </c>
      <c r="AK48" s="27">
        <f t="shared" si="16"/>
        <v>300</v>
      </c>
      <c r="AL48" s="69"/>
      <c r="AM48" s="27">
        <f t="shared" si="17"/>
        <v>0</v>
      </c>
      <c r="AN48" s="27">
        <f t="shared" si="18"/>
        <v>2900</v>
      </c>
      <c r="AO48" s="69">
        <v>5</v>
      </c>
      <c r="AP48" s="27">
        <f t="shared" si="25"/>
        <v>100</v>
      </c>
      <c r="AQ48" s="69"/>
      <c r="AR48" s="69"/>
      <c r="AS48" s="27">
        <f t="shared" si="20"/>
        <v>100</v>
      </c>
      <c r="AT48" s="69"/>
      <c r="AU48" s="27">
        <f t="shared" si="21"/>
        <v>0</v>
      </c>
      <c r="AV48" s="69"/>
      <c r="AW48" s="27">
        <f t="shared" si="22"/>
        <v>0</v>
      </c>
      <c r="AX48" s="27">
        <f t="shared" si="23"/>
        <v>0</v>
      </c>
      <c r="AY48" s="27">
        <f t="shared" si="24"/>
        <v>3750</v>
      </c>
      <c r="AZ48" s="69">
        <f t="shared" si="28"/>
        <v>5000</v>
      </c>
      <c r="BA48" s="69">
        <v>3750</v>
      </c>
    </row>
    <row r="49" s="236" customFormat="1" ht="20" customHeight="1" spans="1:53">
      <c r="A49" s="255">
        <v>43</v>
      </c>
      <c r="B49" s="258" t="s">
        <v>148</v>
      </c>
      <c r="C49" s="69" t="s">
        <v>198</v>
      </c>
      <c r="D49" s="69" t="s">
        <v>219</v>
      </c>
      <c r="E49" s="69" t="s">
        <v>220</v>
      </c>
      <c r="F49" s="149" t="s">
        <v>221</v>
      </c>
      <c r="G49" s="69">
        <v>4</v>
      </c>
      <c r="H49" s="69" t="s">
        <v>222</v>
      </c>
      <c r="I49" s="69"/>
      <c r="J49" s="69"/>
      <c r="K49" s="69"/>
      <c r="L49" s="69"/>
      <c r="M49" s="69"/>
      <c r="N49" s="69"/>
      <c r="O49" s="69"/>
      <c r="P49" s="69"/>
      <c r="Q49" s="27">
        <f t="shared" si="27"/>
        <v>0</v>
      </c>
      <c r="R49" s="69">
        <v>2</v>
      </c>
      <c r="S49" s="27">
        <f t="shared" si="7"/>
        <v>600</v>
      </c>
      <c r="T49" s="69"/>
      <c r="U49" s="69"/>
      <c r="V49" s="27">
        <f t="shared" si="9"/>
        <v>600</v>
      </c>
      <c r="W49" s="69"/>
      <c r="X49" s="27"/>
      <c r="Y49" s="69"/>
      <c r="Z49" s="69"/>
      <c r="AA49" s="27">
        <f t="shared" si="12"/>
        <v>0</v>
      </c>
      <c r="AB49" s="69">
        <v>0.2</v>
      </c>
      <c r="AC49" s="27">
        <f t="shared" si="13"/>
        <v>120</v>
      </c>
      <c r="AD49" s="69"/>
      <c r="AE49" s="69"/>
      <c r="AF49" s="69">
        <v>2</v>
      </c>
      <c r="AG49" s="27">
        <f t="shared" si="14"/>
        <v>2000</v>
      </c>
      <c r="AH49" s="69">
        <v>1</v>
      </c>
      <c r="AI49" s="27">
        <f t="shared" si="15"/>
        <v>300</v>
      </c>
      <c r="AJ49" s="69">
        <v>3</v>
      </c>
      <c r="AK49" s="27">
        <f t="shared" si="16"/>
        <v>900</v>
      </c>
      <c r="AL49" s="69"/>
      <c r="AM49" s="27">
        <f t="shared" si="17"/>
        <v>0</v>
      </c>
      <c r="AN49" s="27">
        <f t="shared" si="18"/>
        <v>3200</v>
      </c>
      <c r="AO49" s="69">
        <v>5</v>
      </c>
      <c r="AP49" s="27">
        <f t="shared" si="25"/>
        <v>100</v>
      </c>
      <c r="AQ49" s="69"/>
      <c r="AR49" s="69"/>
      <c r="AS49" s="27">
        <f t="shared" si="20"/>
        <v>100</v>
      </c>
      <c r="AT49" s="69"/>
      <c r="AU49" s="27">
        <f t="shared" si="21"/>
        <v>0</v>
      </c>
      <c r="AV49" s="69"/>
      <c r="AW49" s="27">
        <f t="shared" si="22"/>
        <v>0</v>
      </c>
      <c r="AX49" s="27">
        <f t="shared" si="23"/>
        <v>0</v>
      </c>
      <c r="AY49" s="27">
        <f t="shared" si="24"/>
        <v>4020</v>
      </c>
      <c r="AZ49" s="69">
        <f t="shared" si="28"/>
        <v>4000</v>
      </c>
      <c r="BA49" s="69">
        <v>4000</v>
      </c>
    </row>
    <row r="50" s="236" customFormat="1" ht="20" customHeight="1" spans="1:53">
      <c r="A50" s="255">
        <v>44</v>
      </c>
      <c r="B50" s="258" t="s">
        <v>148</v>
      </c>
      <c r="C50" s="69" t="s">
        <v>223</v>
      </c>
      <c r="D50" s="69" t="s">
        <v>224</v>
      </c>
      <c r="E50" s="69" t="s">
        <v>225</v>
      </c>
      <c r="F50" s="149" t="s">
        <v>226</v>
      </c>
      <c r="G50" s="69">
        <v>2</v>
      </c>
      <c r="H50" s="287" t="s">
        <v>227</v>
      </c>
      <c r="I50" s="69"/>
      <c r="J50" s="69"/>
      <c r="K50" s="69"/>
      <c r="L50" s="69"/>
      <c r="M50" s="69"/>
      <c r="N50" s="69"/>
      <c r="O50" s="69"/>
      <c r="P50" s="69"/>
      <c r="Q50" s="27">
        <f t="shared" si="27"/>
        <v>0</v>
      </c>
      <c r="R50" s="68">
        <v>4</v>
      </c>
      <c r="S50" s="27">
        <f t="shared" si="7"/>
        <v>1200</v>
      </c>
      <c r="T50" s="69"/>
      <c r="U50" s="69"/>
      <c r="V50" s="27">
        <f t="shared" si="9"/>
        <v>1200</v>
      </c>
      <c r="W50" s="69"/>
      <c r="X50" s="69"/>
      <c r="Y50" s="69"/>
      <c r="Z50" s="69"/>
      <c r="AA50" s="27">
        <f t="shared" si="12"/>
        <v>0</v>
      </c>
      <c r="AB50" s="69"/>
      <c r="AC50" s="27">
        <f t="shared" si="13"/>
        <v>0</v>
      </c>
      <c r="AD50" s="68"/>
      <c r="AE50" s="68"/>
      <c r="AF50" s="68"/>
      <c r="AG50" s="27">
        <f t="shared" si="14"/>
        <v>0</v>
      </c>
      <c r="AH50" s="68"/>
      <c r="AI50" s="27">
        <f t="shared" si="15"/>
        <v>0</v>
      </c>
      <c r="AJ50" s="68">
        <v>3</v>
      </c>
      <c r="AK50" s="27">
        <f t="shared" si="16"/>
        <v>900</v>
      </c>
      <c r="AL50" s="69"/>
      <c r="AM50" s="27">
        <f t="shared" si="17"/>
        <v>0</v>
      </c>
      <c r="AN50" s="27">
        <f t="shared" si="18"/>
        <v>900</v>
      </c>
      <c r="AO50" s="68"/>
      <c r="AP50" s="27">
        <f t="shared" si="25"/>
        <v>0</v>
      </c>
      <c r="AQ50" s="68"/>
      <c r="AR50" s="68"/>
      <c r="AS50" s="27">
        <f t="shared" si="20"/>
        <v>0</v>
      </c>
      <c r="AT50" s="69"/>
      <c r="AU50" s="27">
        <f t="shared" si="21"/>
        <v>0</v>
      </c>
      <c r="AV50" s="69"/>
      <c r="AW50" s="27">
        <f t="shared" si="22"/>
        <v>0</v>
      </c>
      <c r="AX50" s="27">
        <f t="shared" si="23"/>
        <v>0</v>
      </c>
      <c r="AY50" s="27">
        <f t="shared" si="24"/>
        <v>2100</v>
      </c>
      <c r="AZ50" s="69">
        <v>2000</v>
      </c>
      <c r="BA50" s="69">
        <v>2000</v>
      </c>
    </row>
    <row r="51" s="236" customFormat="1" ht="20" customHeight="1" spans="1:53">
      <c r="A51" s="255">
        <v>45</v>
      </c>
      <c r="B51" s="258" t="s">
        <v>148</v>
      </c>
      <c r="C51" s="69" t="s">
        <v>223</v>
      </c>
      <c r="D51" s="69" t="s">
        <v>228</v>
      </c>
      <c r="E51" s="69" t="s">
        <v>229</v>
      </c>
      <c r="F51" s="149" t="s">
        <v>230</v>
      </c>
      <c r="G51" s="69">
        <v>1</v>
      </c>
      <c r="H51" s="287" t="s">
        <v>231</v>
      </c>
      <c r="I51" s="69"/>
      <c r="J51" s="69"/>
      <c r="K51" s="69"/>
      <c r="L51" s="69"/>
      <c r="M51" s="69"/>
      <c r="N51" s="69"/>
      <c r="O51" s="69"/>
      <c r="P51" s="69"/>
      <c r="Q51" s="27">
        <f t="shared" si="27"/>
        <v>0</v>
      </c>
      <c r="R51" s="69">
        <v>2</v>
      </c>
      <c r="S51" s="27">
        <f t="shared" si="7"/>
        <v>600</v>
      </c>
      <c r="T51" s="69"/>
      <c r="U51" s="69"/>
      <c r="V51" s="27">
        <f t="shared" si="9"/>
        <v>600</v>
      </c>
      <c r="W51" s="69"/>
      <c r="X51" s="69"/>
      <c r="Y51" s="69"/>
      <c r="Z51" s="69"/>
      <c r="AA51" s="27">
        <f t="shared" si="12"/>
        <v>0</v>
      </c>
      <c r="AB51" s="69"/>
      <c r="AC51" s="27">
        <f t="shared" si="13"/>
        <v>0</v>
      </c>
      <c r="AD51" s="69"/>
      <c r="AE51" s="69"/>
      <c r="AF51" s="69">
        <v>1</v>
      </c>
      <c r="AG51" s="27">
        <f t="shared" si="14"/>
        <v>1000</v>
      </c>
      <c r="AH51" s="69"/>
      <c r="AI51" s="27">
        <f t="shared" si="15"/>
        <v>0</v>
      </c>
      <c r="AJ51" s="69">
        <v>5</v>
      </c>
      <c r="AK51" s="27">
        <f t="shared" si="16"/>
        <v>1500</v>
      </c>
      <c r="AL51" s="69"/>
      <c r="AM51" s="27">
        <f t="shared" si="17"/>
        <v>0</v>
      </c>
      <c r="AN51" s="27">
        <f t="shared" si="18"/>
        <v>2500</v>
      </c>
      <c r="AO51" s="69">
        <v>7</v>
      </c>
      <c r="AP51" s="27">
        <f t="shared" si="25"/>
        <v>140</v>
      </c>
      <c r="AQ51" s="69"/>
      <c r="AR51" s="69"/>
      <c r="AS51" s="27">
        <f t="shared" si="20"/>
        <v>140</v>
      </c>
      <c r="AT51" s="69"/>
      <c r="AU51" s="27">
        <f t="shared" si="21"/>
        <v>0</v>
      </c>
      <c r="AV51" s="69"/>
      <c r="AW51" s="27">
        <f t="shared" si="22"/>
        <v>0</v>
      </c>
      <c r="AX51" s="27">
        <f t="shared" si="23"/>
        <v>0</v>
      </c>
      <c r="AY51" s="27">
        <f t="shared" si="24"/>
        <v>3240</v>
      </c>
      <c r="AZ51" s="69">
        <v>1000</v>
      </c>
      <c r="BA51" s="69">
        <v>1000</v>
      </c>
    </row>
    <row r="52" s="236" customFormat="1" ht="20" customHeight="1" spans="1:53">
      <c r="A52" s="255">
        <v>46</v>
      </c>
      <c r="B52" s="258" t="s">
        <v>148</v>
      </c>
      <c r="C52" s="69" t="s">
        <v>223</v>
      </c>
      <c r="D52" s="69" t="s">
        <v>232</v>
      </c>
      <c r="E52" s="69" t="s">
        <v>233</v>
      </c>
      <c r="F52" s="149" t="s">
        <v>234</v>
      </c>
      <c r="G52" s="69">
        <v>1</v>
      </c>
      <c r="H52" s="287" t="s">
        <v>235</v>
      </c>
      <c r="I52" s="69"/>
      <c r="J52" s="69"/>
      <c r="K52" s="69"/>
      <c r="L52" s="69"/>
      <c r="M52" s="69"/>
      <c r="N52" s="69"/>
      <c r="O52" s="69"/>
      <c r="P52" s="69"/>
      <c r="Q52" s="27">
        <f t="shared" si="27"/>
        <v>0</v>
      </c>
      <c r="R52" s="69"/>
      <c r="S52" s="27">
        <f t="shared" si="7"/>
        <v>0</v>
      </c>
      <c r="T52" s="69"/>
      <c r="U52" s="69"/>
      <c r="V52" s="27">
        <f t="shared" si="9"/>
        <v>0</v>
      </c>
      <c r="W52" s="69"/>
      <c r="X52" s="27">
        <f>W52*400</f>
        <v>0</v>
      </c>
      <c r="Y52" s="69"/>
      <c r="Z52" s="69"/>
      <c r="AA52" s="27">
        <f t="shared" si="12"/>
        <v>0</v>
      </c>
      <c r="AB52" s="69"/>
      <c r="AC52" s="27">
        <f t="shared" si="13"/>
        <v>0</v>
      </c>
      <c r="AD52" s="69"/>
      <c r="AE52" s="69"/>
      <c r="AF52" s="69"/>
      <c r="AG52" s="27">
        <f t="shared" si="14"/>
        <v>0</v>
      </c>
      <c r="AH52" s="69"/>
      <c r="AI52" s="27">
        <f t="shared" si="15"/>
        <v>0</v>
      </c>
      <c r="AJ52" s="69"/>
      <c r="AK52" s="27">
        <f t="shared" si="16"/>
        <v>0</v>
      </c>
      <c r="AL52" s="69"/>
      <c r="AM52" s="27">
        <f t="shared" si="17"/>
        <v>0</v>
      </c>
      <c r="AN52" s="27">
        <f t="shared" si="18"/>
        <v>0</v>
      </c>
      <c r="AO52" s="69"/>
      <c r="AP52" s="27">
        <f t="shared" si="25"/>
        <v>0</v>
      </c>
      <c r="AQ52" s="69"/>
      <c r="AR52" s="69"/>
      <c r="AS52" s="27">
        <f t="shared" si="20"/>
        <v>0</v>
      </c>
      <c r="AT52" s="69">
        <v>1</v>
      </c>
      <c r="AU52" s="27">
        <f t="shared" si="21"/>
        <v>200</v>
      </c>
      <c r="AV52" s="69">
        <v>2</v>
      </c>
      <c r="AW52" s="27">
        <f t="shared" si="22"/>
        <v>1200</v>
      </c>
      <c r="AX52" s="27">
        <f t="shared" si="23"/>
        <v>1400</v>
      </c>
      <c r="AY52" s="27">
        <f t="shared" si="24"/>
        <v>1400</v>
      </c>
      <c r="AZ52" s="69">
        <v>1000</v>
      </c>
      <c r="BA52" s="69">
        <v>1000</v>
      </c>
    </row>
    <row r="53" s="236" customFormat="1" ht="20" customHeight="1" spans="1:53">
      <c r="A53" s="255">
        <v>47</v>
      </c>
      <c r="B53" s="258" t="s">
        <v>148</v>
      </c>
      <c r="C53" s="69" t="s">
        <v>223</v>
      </c>
      <c r="D53" s="69" t="s">
        <v>236</v>
      </c>
      <c r="E53" s="69" t="s">
        <v>237</v>
      </c>
      <c r="F53" s="149" t="s">
        <v>189</v>
      </c>
      <c r="G53" s="69">
        <v>1</v>
      </c>
      <c r="H53" s="287" t="s">
        <v>238</v>
      </c>
      <c r="I53" s="69"/>
      <c r="J53" s="69"/>
      <c r="K53" s="69"/>
      <c r="L53" s="69"/>
      <c r="M53" s="69"/>
      <c r="N53" s="69"/>
      <c r="O53" s="69"/>
      <c r="P53" s="69"/>
      <c r="Q53" s="27">
        <f t="shared" si="27"/>
        <v>0</v>
      </c>
      <c r="R53" s="69"/>
      <c r="S53" s="27">
        <f t="shared" si="7"/>
        <v>0</v>
      </c>
      <c r="T53" s="69"/>
      <c r="U53" s="69"/>
      <c r="V53" s="27">
        <f t="shared" si="9"/>
        <v>0</v>
      </c>
      <c r="W53" s="69"/>
      <c r="X53" s="69"/>
      <c r="Y53" s="69"/>
      <c r="Z53" s="69"/>
      <c r="AA53" s="27">
        <f t="shared" si="12"/>
        <v>0</v>
      </c>
      <c r="AB53" s="69"/>
      <c r="AC53" s="27">
        <f t="shared" si="13"/>
        <v>0</v>
      </c>
      <c r="AD53" s="69"/>
      <c r="AE53" s="69"/>
      <c r="AF53" s="69"/>
      <c r="AG53" s="27">
        <f t="shared" si="14"/>
        <v>0</v>
      </c>
      <c r="AH53" s="69"/>
      <c r="AI53" s="27">
        <f t="shared" si="15"/>
        <v>0</v>
      </c>
      <c r="AJ53" s="69"/>
      <c r="AK53" s="27">
        <f t="shared" si="16"/>
        <v>0</v>
      </c>
      <c r="AL53" s="69"/>
      <c r="AM53" s="27">
        <f t="shared" si="17"/>
        <v>0</v>
      </c>
      <c r="AN53" s="27">
        <f t="shared" si="18"/>
        <v>0</v>
      </c>
      <c r="AO53" s="69">
        <v>5</v>
      </c>
      <c r="AP53" s="27">
        <f t="shared" si="25"/>
        <v>100</v>
      </c>
      <c r="AQ53" s="69"/>
      <c r="AR53" s="69"/>
      <c r="AS53" s="27">
        <f t="shared" si="20"/>
        <v>100</v>
      </c>
      <c r="AT53" s="69"/>
      <c r="AU53" s="27">
        <f t="shared" si="21"/>
        <v>0</v>
      </c>
      <c r="AV53" s="69"/>
      <c r="AW53" s="27">
        <f t="shared" si="22"/>
        <v>0</v>
      </c>
      <c r="AX53" s="27">
        <f t="shared" si="23"/>
        <v>0</v>
      </c>
      <c r="AY53" s="27">
        <f t="shared" si="24"/>
        <v>100</v>
      </c>
      <c r="AZ53" s="69">
        <v>1000</v>
      </c>
      <c r="BA53" s="69">
        <v>100</v>
      </c>
    </row>
    <row r="54" s="236" customFormat="1" ht="20" customHeight="1" spans="1:53">
      <c r="A54" s="255">
        <v>48</v>
      </c>
      <c r="B54" s="258" t="s">
        <v>148</v>
      </c>
      <c r="C54" s="69" t="s">
        <v>223</v>
      </c>
      <c r="D54" s="69" t="s">
        <v>239</v>
      </c>
      <c r="E54" s="69" t="s">
        <v>240</v>
      </c>
      <c r="F54" s="149" t="s">
        <v>189</v>
      </c>
      <c r="G54" s="69">
        <v>1</v>
      </c>
      <c r="H54" s="287" t="s">
        <v>241</v>
      </c>
      <c r="I54" s="69"/>
      <c r="J54" s="68"/>
      <c r="K54" s="68"/>
      <c r="L54" s="68"/>
      <c r="M54" s="69"/>
      <c r="N54" s="76"/>
      <c r="O54" s="68"/>
      <c r="P54" s="76"/>
      <c r="Q54" s="27">
        <f t="shared" si="27"/>
        <v>0</v>
      </c>
      <c r="R54" s="68">
        <v>1</v>
      </c>
      <c r="S54" s="27">
        <f t="shared" si="7"/>
        <v>300</v>
      </c>
      <c r="T54" s="68"/>
      <c r="U54" s="68"/>
      <c r="V54" s="27">
        <f t="shared" si="9"/>
        <v>300</v>
      </c>
      <c r="W54" s="68"/>
      <c r="X54" s="69"/>
      <c r="Y54" s="68"/>
      <c r="Z54" s="68"/>
      <c r="AA54" s="27">
        <f t="shared" si="12"/>
        <v>0</v>
      </c>
      <c r="AB54" s="68"/>
      <c r="AC54" s="27">
        <f t="shared" si="13"/>
        <v>0</v>
      </c>
      <c r="AD54" s="68"/>
      <c r="AE54" s="68"/>
      <c r="AF54" s="68">
        <v>1</v>
      </c>
      <c r="AG54" s="27">
        <f t="shared" si="14"/>
        <v>1000</v>
      </c>
      <c r="AH54" s="68"/>
      <c r="AI54" s="27">
        <f t="shared" si="15"/>
        <v>0</v>
      </c>
      <c r="AJ54" s="68">
        <v>1</v>
      </c>
      <c r="AK54" s="27">
        <f t="shared" si="16"/>
        <v>300</v>
      </c>
      <c r="AL54" s="68"/>
      <c r="AM54" s="27">
        <f t="shared" si="17"/>
        <v>0</v>
      </c>
      <c r="AN54" s="27">
        <f t="shared" si="18"/>
        <v>1300</v>
      </c>
      <c r="AO54" s="68"/>
      <c r="AP54" s="27">
        <f t="shared" si="25"/>
        <v>0</v>
      </c>
      <c r="AQ54" s="68"/>
      <c r="AR54" s="68"/>
      <c r="AS54" s="27">
        <f t="shared" si="20"/>
        <v>0</v>
      </c>
      <c r="AT54" s="68"/>
      <c r="AU54" s="27">
        <f t="shared" si="21"/>
        <v>0</v>
      </c>
      <c r="AV54" s="68"/>
      <c r="AW54" s="27">
        <f t="shared" si="22"/>
        <v>0</v>
      </c>
      <c r="AX54" s="27">
        <f t="shared" si="23"/>
        <v>0</v>
      </c>
      <c r="AY54" s="27">
        <f t="shared" si="24"/>
        <v>1600</v>
      </c>
      <c r="AZ54" s="69">
        <v>1000</v>
      </c>
      <c r="BA54" s="69">
        <v>1000</v>
      </c>
    </row>
    <row r="55" s="236" customFormat="1" ht="20" customHeight="1" spans="1:53">
      <c r="A55" s="255">
        <v>49</v>
      </c>
      <c r="B55" s="258" t="s">
        <v>148</v>
      </c>
      <c r="C55" s="69" t="s">
        <v>242</v>
      </c>
      <c r="D55" s="69" t="s">
        <v>243</v>
      </c>
      <c r="E55" s="69" t="s">
        <v>244</v>
      </c>
      <c r="F55" s="149" t="s">
        <v>245</v>
      </c>
      <c r="G55" s="69">
        <v>1</v>
      </c>
      <c r="H55" s="287" t="s">
        <v>246</v>
      </c>
      <c r="I55" s="69"/>
      <c r="J55" s="69"/>
      <c r="K55" s="69"/>
      <c r="L55" s="69"/>
      <c r="M55" s="69"/>
      <c r="N55" s="69"/>
      <c r="O55" s="69"/>
      <c r="P55" s="69"/>
      <c r="Q55" s="27">
        <f t="shared" si="27"/>
        <v>0</v>
      </c>
      <c r="R55" s="69"/>
      <c r="S55" s="27">
        <f t="shared" si="7"/>
        <v>0</v>
      </c>
      <c r="T55" s="69"/>
      <c r="U55" s="69"/>
      <c r="V55" s="27">
        <f t="shared" si="9"/>
        <v>0</v>
      </c>
      <c r="W55" s="69"/>
      <c r="X55" s="27">
        <f>W55*400</f>
        <v>0</v>
      </c>
      <c r="Y55" s="69"/>
      <c r="Z55" s="69"/>
      <c r="AA55" s="27">
        <f t="shared" si="12"/>
        <v>0</v>
      </c>
      <c r="AB55" s="69"/>
      <c r="AC55" s="27">
        <f t="shared" si="13"/>
        <v>0</v>
      </c>
      <c r="AD55" s="69"/>
      <c r="AE55" s="69"/>
      <c r="AF55" s="69"/>
      <c r="AG55" s="27">
        <f t="shared" si="14"/>
        <v>0</v>
      </c>
      <c r="AH55" s="69"/>
      <c r="AI55" s="27">
        <f t="shared" si="15"/>
        <v>0</v>
      </c>
      <c r="AJ55" s="69"/>
      <c r="AK55" s="27">
        <f t="shared" si="16"/>
        <v>0</v>
      </c>
      <c r="AL55" s="69">
        <v>5</v>
      </c>
      <c r="AM55" s="27">
        <f t="shared" si="17"/>
        <v>1500</v>
      </c>
      <c r="AN55" s="27">
        <f t="shared" si="18"/>
        <v>1500</v>
      </c>
      <c r="AO55" s="69">
        <v>32</v>
      </c>
      <c r="AP55" s="27">
        <f t="shared" si="25"/>
        <v>640</v>
      </c>
      <c r="AQ55" s="69">
        <v>2</v>
      </c>
      <c r="AR55" s="69">
        <v>40</v>
      </c>
      <c r="AS55" s="27">
        <f t="shared" si="20"/>
        <v>680</v>
      </c>
      <c r="AT55" s="69"/>
      <c r="AU55" s="27">
        <f t="shared" si="21"/>
        <v>0</v>
      </c>
      <c r="AV55" s="69"/>
      <c r="AW55" s="27">
        <f t="shared" si="22"/>
        <v>0</v>
      </c>
      <c r="AX55" s="27">
        <f t="shared" si="23"/>
        <v>0</v>
      </c>
      <c r="AY55" s="27">
        <f t="shared" si="24"/>
        <v>2180</v>
      </c>
      <c r="AZ55" s="69">
        <v>1000</v>
      </c>
      <c r="BA55" s="69">
        <v>1000</v>
      </c>
    </row>
    <row r="56" s="236" customFormat="1" ht="20" customHeight="1" spans="1:53">
      <c r="A56" s="255">
        <v>50</v>
      </c>
      <c r="B56" s="258" t="s">
        <v>148</v>
      </c>
      <c r="C56" s="69" t="s">
        <v>247</v>
      </c>
      <c r="D56" s="69" t="s">
        <v>167</v>
      </c>
      <c r="E56" s="69" t="s">
        <v>248</v>
      </c>
      <c r="F56" s="208" t="s">
        <v>164</v>
      </c>
      <c r="G56" s="69">
        <v>1</v>
      </c>
      <c r="H56" s="208" t="s">
        <v>249</v>
      </c>
      <c r="I56" s="69"/>
      <c r="J56" s="69"/>
      <c r="K56" s="69"/>
      <c r="L56" s="69"/>
      <c r="M56" s="69"/>
      <c r="N56" s="69"/>
      <c r="O56" s="69"/>
      <c r="P56" s="69"/>
      <c r="Q56" s="27">
        <f t="shared" si="27"/>
        <v>0</v>
      </c>
      <c r="R56" s="69">
        <v>2</v>
      </c>
      <c r="S56" s="69">
        <v>600</v>
      </c>
      <c r="T56" s="69"/>
      <c r="U56" s="69"/>
      <c r="V56" s="27">
        <f t="shared" si="9"/>
        <v>600</v>
      </c>
      <c r="W56" s="69"/>
      <c r="X56" s="69"/>
      <c r="Y56" s="69"/>
      <c r="Z56" s="69"/>
      <c r="AA56" s="27">
        <f t="shared" si="12"/>
        <v>0</v>
      </c>
      <c r="AB56" s="69"/>
      <c r="AC56" s="27">
        <f t="shared" si="13"/>
        <v>0</v>
      </c>
      <c r="AD56" s="69"/>
      <c r="AE56" s="69"/>
      <c r="AF56" s="69"/>
      <c r="AG56" s="27">
        <f t="shared" si="14"/>
        <v>0</v>
      </c>
      <c r="AH56" s="69"/>
      <c r="AI56" s="27">
        <f t="shared" si="15"/>
        <v>0</v>
      </c>
      <c r="AJ56" s="69">
        <v>1</v>
      </c>
      <c r="AK56" s="27">
        <f t="shared" si="16"/>
        <v>300</v>
      </c>
      <c r="AL56" s="69"/>
      <c r="AM56" s="27">
        <f t="shared" si="17"/>
        <v>0</v>
      </c>
      <c r="AN56" s="27">
        <f t="shared" si="18"/>
        <v>300</v>
      </c>
      <c r="AO56" s="69">
        <v>3</v>
      </c>
      <c r="AP56" s="27">
        <f t="shared" si="25"/>
        <v>60</v>
      </c>
      <c r="AQ56" s="69"/>
      <c r="AR56" s="69"/>
      <c r="AS56" s="27">
        <f t="shared" si="20"/>
        <v>60</v>
      </c>
      <c r="AT56" s="69"/>
      <c r="AU56" s="27">
        <f t="shared" si="21"/>
        <v>0</v>
      </c>
      <c r="AV56" s="69"/>
      <c r="AW56" s="27">
        <f t="shared" si="22"/>
        <v>0</v>
      </c>
      <c r="AX56" s="27">
        <f t="shared" si="23"/>
        <v>0</v>
      </c>
      <c r="AY56" s="27">
        <f t="shared" si="24"/>
        <v>960</v>
      </c>
      <c r="AZ56" s="69">
        <v>1000</v>
      </c>
      <c r="BA56" s="69">
        <v>960</v>
      </c>
    </row>
    <row r="57" s="236" customFormat="1" ht="20" customHeight="1" spans="1:53">
      <c r="A57" s="255">
        <v>51</v>
      </c>
      <c r="B57" s="258" t="s">
        <v>250</v>
      </c>
      <c r="C57" s="55" t="s">
        <v>251</v>
      </c>
      <c r="D57" s="55" t="s">
        <v>252</v>
      </c>
      <c r="E57" s="55" t="s">
        <v>253</v>
      </c>
      <c r="F57" s="17" t="s">
        <v>254</v>
      </c>
      <c r="G57" s="55">
        <v>4</v>
      </c>
      <c r="H57" s="288" t="s">
        <v>255</v>
      </c>
      <c r="I57" s="108"/>
      <c r="J57" s="108">
        <f t="shared" ref="J32:J95" si="29">I57*1000</f>
        <v>0</v>
      </c>
      <c r="K57" s="108"/>
      <c r="L57" s="108">
        <f t="shared" ref="L57:L62" si="30">K57*600</f>
        <v>0</v>
      </c>
      <c r="M57" s="108"/>
      <c r="N57" s="108">
        <f>M57*600</f>
        <v>0</v>
      </c>
      <c r="O57" s="108"/>
      <c r="P57" s="108">
        <f>O57*600</f>
        <v>0</v>
      </c>
      <c r="Q57" s="108">
        <f t="shared" si="27"/>
        <v>0</v>
      </c>
      <c r="R57" s="108"/>
      <c r="S57" s="108">
        <f t="shared" si="7"/>
        <v>0</v>
      </c>
      <c r="T57" s="108"/>
      <c r="U57" s="108">
        <f t="shared" ref="U31:U94" si="31">T57*300</f>
        <v>0</v>
      </c>
      <c r="V57" s="108">
        <f t="shared" si="9"/>
        <v>0</v>
      </c>
      <c r="W57" s="108"/>
      <c r="X57" s="108">
        <f t="shared" si="26"/>
        <v>0</v>
      </c>
      <c r="Y57" s="108"/>
      <c r="Z57" s="108">
        <f t="shared" ref="Z31:Z94" si="32">Y57*800</f>
        <v>0</v>
      </c>
      <c r="AA57" s="108">
        <f t="shared" si="12"/>
        <v>0</v>
      </c>
      <c r="AB57" s="108"/>
      <c r="AC57" s="108">
        <f t="shared" ref="AC31:AC94" si="33">AB57*600</f>
        <v>0</v>
      </c>
      <c r="AD57" s="108"/>
      <c r="AE57" s="108">
        <v>0</v>
      </c>
      <c r="AF57" s="108"/>
      <c r="AG57" s="108">
        <f t="shared" si="14"/>
        <v>0</v>
      </c>
      <c r="AH57" s="108"/>
      <c r="AI57" s="108">
        <f t="shared" si="15"/>
        <v>0</v>
      </c>
      <c r="AJ57" s="108"/>
      <c r="AK57" s="108">
        <f t="shared" si="16"/>
        <v>0</v>
      </c>
      <c r="AL57" s="108"/>
      <c r="AM57" s="108">
        <f t="shared" si="17"/>
        <v>0</v>
      </c>
      <c r="AN57" s="108">
        <f t="shared" si="18"/>
        <v>0</v>
      </c>
      <c r="AO57" s="108">
        <v>10</v>
      </c>
      <c r="AP57" s="108">
        <f t="shared" si="25"/>
        <v>200</v>
      </c>
      <c r="AQ57" s="108">
        <v>20</v>
      </c>
      <c r="AR57" s="108">
        <f t="shared" ref="AR57:AR88" si="34">AQ57*20</f>
        <v>400</v>
      </c>
      <c r="AS57" s="108">
        <f t="shared" si="20"/>
        <v>600</v>
      </c>
      <c r="AT57" s="108"/>
      <c r="AU57" s="108">
        <f t="shared" si="21"/>
        <v>0</v>
      </c>
      <c r="AV57" s="108"/>
      <c r="AW57" s="108">
        <f t="shared" si="22"/>
        <v>0</v>
      </c>
      <c r="AX57" s="108">
        <f t="shared" si="23"/>
        <v>0</v>
      </c>
      <c r="AY57" s="108">
        <f t="shared" si="24"/>
        <v>600</v>
      </c>
      <c r="AZ57" s="151">
        <v>4000</v>
      </c>
      <c r="BA57" s="151">
        <v>600</v>
      </c>
    </row>
    <row r="58" s="236" customFormat="1" ht="20" customHeight="1" spans="1:53">
      <c r="A58" s="255">
        <v>52</v>
      </c>
      <c r="B58" s="258" t="s">
        <v>250</v>
      </c>
      <c r="C58" s="55" t="s">
        <v>256</v>
      </c>
      <c r="D58" s="55" t="s">
        <v>257</v>
      </c>
      <c r="E58" s="55" t="s">
        <v>258</v>
      </c>
      <c r="F58" s="17" t="s">
        <v>259</v>
      </c>
      <c r="G58" s="55">
        <v>5</v>
      </c>
      <c r="H58" s="288" t="s">
        <v>260</v>
      </c>
      <c r="I58" s="159"/>
      <c r="J58" s="108">
        <f t="shared" si="29"/>
        <v>0</v>
      </c>
      <c r="K58" s="159"/>
      <c r="L58" s="108">
        <f t="shared" si="30"/>
        <v>0</v>
      </c>
      <c r="M58" s="151"/>
      <c r="N58" s="108">
        <f t="shared" ref="N58:N73" si="35">M58*600</f>
        <v>0</v>
      </c>
      <c r="O58" s="159"/>
      <c r="P58" s="108">
        <f t="shared" ref="P58:P73" si="36">O58*600</f>
        <v>0</v>
      </c>
      <c r="Q58" s="108">
        <f t="shared" ref="Q58:Q72" si="37">J58+L58+N58+P58</f>
        <v>0</v>
      </c>
      <c r="R58" s="159">
        <v>2.5</v>
      </c>
      <c r="S58" s="108">
        <f t="shared" si="7"/>
        <v>750</v>
      </c>
      <c r="T58" s="159"/>
      <c r="U58" s="108">
        <f t="shared" si="31"/>
        <v>0</v>
      </c>
      <c r="V58" s="108">
        <f t="shared" si="9"/>
        <v>750</v>
      </c>
      <c r="W58" s="159"/>
      <c r="X58" s="108">
        <f t="shared" si="26"/>
        <v>0</v>
      </c>
      <c r="Y58" s="159"/>
      <c r="Z58" s="108">
        <f t="shared" si="32"/>
        <v>0</v>
      </c>
      <c r="AA58" s="108">
        <f t="shared" si="12"/>
        <v>0</v>
      </c>
      <c r="AB58" s="159"/>
      <c r="AC58" s="108">
        <f t="shared" si="33"/>
        <v>0</v>
      </c>
      <c r="AD58" s="159"/>
      <c r="AE58" s="108">
        <v>0</v>
      </c>
      <c r="AF58" s="159"/>
      <c r="AG58" s="108">
        <f t="shared" si="14"/>
        <v>0</v>
      </c>
      <c r="AH58" s="159"/>
      <c r="AI58" s="108">
        <f t="shared" si="15"/>
        <v>0</v>
      </c>
      <c r="AJ58" s="159">
        <v>2</v>
      </c>
      <c r="AK58" s="108">
        <f t="shared" si="16"/>
        <v>600</v>
      </c>
      <c r="AL58" s="159"/>
      <c r="AM58" s="108">
        <f t="shared" si="17"/>
        <v>0</v>
      </c>
      <c r="AN58" s="108">
        <f t="shared" si="18"/>
        <v>600</v>
      </c>
      <c r="AO58" s="159">
        <v>12</v>
      </c>
      <c r="AP58" s="108">
        <f t="shared" si="25"/>
        <v>240</v>
      </c>
      <c r="AQ58" s="159">
        <v>8</v>
      </c>
      <c r="AR58" s="108">
        <f t="shared" si="34"/>
        <v>160</v>
      </c>
      <c r="AS58" s="108">
        <f t="shared" si="20"/>
        <v>400</v>
      </c>
      <c r="AT58" s="159"/>
      <c r="AU58" s="108">
        <f t="shared" si="21"/>
        <v>0</v>
      </c>
      <c r="AV58" s="159"/>
      <c r="AW58" s="108">
        <f t="shared" si="22"/>
        <v>0</v>
      </c>
      <c r="AX58" s="108">
        <f t="shared" si="23"/>
        <v>0</v>
      </c>
      <c r="AY58" s="108">
        <f t="shared" si="24"/>
        <v>1750</v>
      </c>
      <c r="AZ58" s="151">
        <v>5000</v>
      </c>
      <c r="BA58" s="151">
        <v>1750</v>
      </c>
    </row>
    <row r="59" s="236" customFormat="1" ht="20" customHeight="1" spans="1:53">
      <c r="A59" s="255">
        <v>53</v>
      </c>
      <c r="B59" s="258" t="s">
        <v>250</v>
      </c>
      <c r="C59" s="55" t="s">
        <v>261</v>
      </c>
      <c r="D59" s="55" t="s">
        <v>262</v>
      </c>
      <c r="E59" s="55" t="s">
        <v>263</v>
      </c>
      <c r="F59" s="17" t="s">
        <v>264</v>
      </c>
      <c r="G59" s="55">
        <v>4</v>
      </c>
      <c r="H59" s="288" t="s">
        <v>265</v>
      </c>
      <c r="I59" s="159"/>
      <c r="J59" s="108">
        <f t="shared" si="29"/>
        <v>0</v>
      </c>
      <c r="K59" s="159"/>
      <c r="L59" s="108">
        <f t="shared" si="30"/>
        <v>0</v>
      </c>
      <c r="M59" s="151"/>
      <c r="N59" s="108">
        <f t="shared" si="35"/>
        <v>0</v>
      </c>
      <c r="O59" s="159"/>
      <c r="P59" s="108">
        <f t="shared" si="36"/>
        <v>0</v>
      </c>
      <c r="Q59" s="108">
        <f t="shared" si="37"/>
        <v>0</v>
      </c>
      <c r="R59" s="159">
        <v>1.8</v>
      </c>
      <c r="S59" s="108">
        <f t="shared" si="7"/>
        <v>540</v>
      </c>
      <c r="T59" s="159"/>
      <c r="U59" s="108">
        <f t="shared" si="31"/>
        <v>0</v>
      </c>
      <c r="V59" s="108">
        <f t="shared" si="9"/>
        <v>540</v>
      </c>
      <c r="W59" s="159"/>
      <c r="X59" s="108">
        <f t="shared" si="26"/>
        <v>0</v>
      </c>
      <c r="Y59" s="159"/>
      <c r="Z59" s="108">
        <f t="shared" si="32"/>
        <v>0</v>
      </c>
      <c r="AA59" s="108">
        <f t="shared" si="12"/>
        <v>0</v>
      </c>
      <c r="AB59" s="159"/>
      <c r="AC59" s="108">
        <f t="shared" si="33"/>
        <v>0</v>
      </c>
      <c r="AD59" s="159"/>
      <c r="AE59" s="108">
        <v>0</v>
      </c>
      <c r="AF59" s="159"/>
      <c r="AG59" s="108">
        <f t="shared" si="14"/>
        <v>0</v>
      </c>
      <c r="AH59" s="159"/>
      <c r="AI59" s="108">
        <f t="shared" si="15"/>
        <v>0</v>
      </c>
      <c r="AJ59" s="159"/>
      <c r="AK59" s="108">
        <f t="shared" si="16"/>
        <v>0</v>
      </c>
      <c r="AL59" s="159"/>
      <c r="AM59" s="108">
        <f t="shared" si="17"/>
        <v>0</v>
      </c>
      <c r="AN59" s="108">
        <f t="shared" si="18"/>
        <v>0</v>
      </c>
      <c r="AO59" s="159">
        <v>20</v>
      </c>
      <c r="AP59" s="108">
        <f t="shared" si="25"/>
        <v>400</v>
      </c>
      <c r="AQ59" s="159"/>
      <c r="AR59" s="108">
        <f t="shared" si="34"/>
        <v>0</v>
      </c>
      <c r="AS59" s="108">
        <f t="shared" si="20"/>
        <v>400</v>
      </c>
      <c r="AT59" s="159"/>
      <c r="AU59" s="108">
        <f t="shared" si="21"/>
        <v>0</v>
      </c>
      <c r="AV59" s="159"/>
      <c r="AW59" s="108">
        <f t="shared" si="22"/>
        <v>0</v>
      </c>
      <c r="AX59" s="108">
        <f t="shared" si="23"/>
        <v>0</v>
      </c>
      <c r="AY59" s="108">
        <f t="shared" si="24"/>
        <v>940</v>
      </c>
      <c r="AZ59" s="151">
        <v>4000</v>
      </c>
      <c r="BA59" s="151">
        <v>940</v>
      </c>
    </row>
    <row r="60" s="236" customFormat="1" ht="20" customHeight="1" spans="1:53">
      <c r="A60" s="255">
        <v>54</v>
      </c>
      <c r="B60" s="258" t="s">
        <v>250</v>
      </c>
      <c r="C60" s="55" t="s">
        <v>261</v>
      </c>
      <c r="D60" s="55" t="s">
        <v>266</v>
      </c>
      <c r="E60" s="55" t="s">
        <v>267</v>
      </c>
      <c r="F60" s="17" t="s">
        <v>264</v>
      </c>
      <c r="G60" s="55">
        <v>2</v>
      </c>
      <c r="H60" s="288" t="s">
        <v>268</v>
      </c>
      <c r="I60" s="159"/>
      <c r="J60" s="108">
        <f t="shared" si="29"/>
        <v>0</v>
      </c>
      <c r="K60" s="159"/>
      <c r="L60" s="108">
        <f t="shared" si="30"/>
        <v>0</v>
      </c>
      <c r="M60" s="151"/>
      <c r="N60" s="108">
        <f t="shared" si="35"/>
        <v>0</v>
      </c>
      <c r="O60" s="159"/>
      <c r="P60" s="108">
        <f t="shared" si="36"/>
        <v>0</v>
      </c>
      <c r="Q60" s="108">
        <f t="shared" si="37"/>
        <v>0</v>
      </c>
      <c r="R60" s="159">
        <v>2</v>
      </c>
      <c r="S60" s="108">
        <f t="shared" si="7"/>
        <v>600</v>
      </c>
      <c r="T60" s="159"/>
      <c r="U60" s="108">
        <f t="shared" si="31"/>
        <v>0</v>
      </c>
      <c r="V60" s="108">
        <f t="shared" si="9"/>
        <v>600</v>
      </c>
      <c r="W60" s="159">
        <v>0.5</v>
      </c>
      <c r="X60" s="108">
        <f t="shared" si="26"/>
        <v>200</v>
      </c>
      <c r="Y60" s="159"/>
      <c r="Z60" s="108">
        <f t="shared" si="32"/>
        <v>0</v>
      </c>
      <c r="AA60" s="108">
        <f t="shared" si="12"/>
        <v>200</v>
      </c>
      <c r="AB60" s="159"/>
      <c r="AC60" s="108">
        <f t="shared" si="33"/>
        <v>0</v>
      </c>
      <c r="AD60" s="159"/>
      <c r="AE60" s="108">
        <v>0</v>
      </c>
      <c r="AF60" s="159"/>
      <c r="AG60" s="108">
        <f t="shared" si="14"/>
        <v>0</v>
      </c>
      <c r="AH60" s="159"/>
      <c r="AI60" s="108">
        <f t="shared" si="15"/>
        <v>0</v>
      </c>
      <c r="AJ60" s="159"/>
      <c r="AK60" s="108">
        <f t="shared" si="16"/>
        <v>0</v>
      </c>
      <c r="AL60" s="159"/>
      <c r="AM60" s="108">
        <f t="shared" si="17"/>
        <v>0</v>
      </c>
      <c r="AN60" s="108">
        <f t="shared" si="18"/>
        <v>0</v>
      </c>
      <c r="AO60" s="159">
        <v>6</v>
      </c>
      <c r="AP60" s="108">
        <f t="shared" si="25"/>
        <v>120</v>
      </c>
      <c r="AQ60" s="159"/>
      <c r="AR60" s="108">
        <f t="shared" si="34"/>
        <v>0</v>
      </c>
      <c r="AS60" s="108">
        <f t="shared" si="20"/>
        <v>120</v>
      </c>
      <c r="AT60" s="159"/>
      <c r="AU60" s="108">
        <f t="shared" si="21"/>
        <v>0</v>
      </c>
      <c r="AV60" s="159"/>
      <c r="AW60" s="108">
        <f t="shared" si="22"/>
        <v>0</v>
      </c>
      <c r="AX60" s="108">
        <f t="shared" si="23"/>
        <v>0</v>
      </c>
      <c r="AY60" s="108">
        <f t="shared" si="24"/>
        <v>920</v>
      </c>
      <c r="AZ60" s="151">
        <v>2000</v>
      </c>
      <c r="BA60" s="151">
        <v>920</v>
      </c>
    </row>
    <row r="61" s="236" customFormat="1" ht="20" customHeight="1" spans="1:53">
      <c r="A61" s="255">
        <v>55</v>
      </c>
      <c r="B61" s="258" t="s">
        <v>250</v>
      </c>
      <c r="C61" s="55" t="s">
        <v>269</v>
      </c>
      <c r="D61" s="55" t="s">
        <v>270</v>
      </c>
      <c r="E61" s="55" t="s">
        <v>271</v>
      </c>
      <c r="F61" s="17" t="s">
        <v>272</v>
      </c>
      <c r="G61" s="55">
        <v>4</v>
      </c>
      <c r="H61" s="288" t="s">
        <v>273</v>
      </c>
      <c r="I61" s="159"/>
      <c r="J61" s="108">
        <f t="shared" si="29"/>
        <v>0</v>
      </c>
      <c r="K61" s="159"/>
      <c r="L61" s="108">
        <f t="shared" si="30"/>
        <v>0</v>
      </c>
      <c r="M61" s="151"/>
      <c r="N61" s="108">
        <f t="shared" si="35"/>
        <v>0</v>
      </c>
      <c r="O61" s="159"/>
      <c r="P61" s="108">
        <f t="shared" si="36"/>
        <v>0</v>
      </c>
      <c r="Q61" s="108">
        <f t="shared" si="37"/>
        <v>0</v>
      </c>
      <c r="R61" s="159">
        <v>3</v>
      </c>
      <c r="S61" s="108">
        <f t="shared" si="7"/>
        <v>900</v>
      </c>
      <c r="T61" s="159"/>
      <c r="U61" s="108">
        <f t="shared" si="31"/>
        <v>0</v>
      </c>
      <c r="V61" s="108">
        <f t="shared" si="9"/>
        <v>900</v>
      </c>
      <c r="W61" s="159">
        <v>1.5</v>
      </c>
      <c r="X61" s="108">
        <f t="shared" si="26"/>
        <v>600</v>
      </c>
      <c r="Y61" s="159"/>
      <c r="Z61" s="108">
        <f t="shared" si="32"/>
        <v>0</v>
      </c>
      <c r="AA61" s="108">
        <f t="shared" si="12"/>
        <v>600</v>
      </c>
      <c r="AB61" s="159"/>
      <c r="AC61" s="108">
        <f t="shared" si="33"/>
        <v>0</v>
      </c>
      <c r="AD61" s="159"/>
      <c r="AE61" s="108">
        <v>0</v>
      </c>
      <c r="AF61" s="159"/>
      <c r="AG61" s="108">
        <f t="shared" si="14"/>
        <v>0</v>
      </c>
      <c r="AH61" s="159"/>
      <c r="AI61" s="108">
        <f t="shared" si="15"/>
        <v>0</v>
      </c>
      <c r="AJ61" s="159"/>
      <c r="AK61" s="108">
        <f t="shared" si="16"/>
        <v>0</v>
      </c>
      <c r="AL61" s="159"/>
      <c r="AM61" s="108">
        <f t="shared" si="17"/>
        <v>0</v>
      </c>
      <c r="AN61" s="108">
        <f t="shared" si="18"/>
        <v>0</v>
      </c>
      <c r="AO61" s="159">
        <v>15</v>
      </c>
      <c r="AP61" s="108">
        <f t="shared" si="25"/>
        <v>300</v>
      </c>
      <c r="AQ61" s="159">
        <v>20</v>
      </c>
      <c r="AR61" s="108">
        <f t="shared" si="34"/>
        <v>400</v>
      </c>
      <c r="AS61" s="108">
        <f t="shared" si="20"/>
        <v>700</v>
      </c>
      <c r="AT61" s="159"/>
      <c r="AU61" s="108">
        <f t="shared" si="21"/>
        <v>0</v>
      </c>
      <c r="AV61" s="159"/>
      <c r="AW61" s="108">
        <f t="shared" si="22"/>
        <v>0</v>
      </c>
      <c r="AX61" s="108">
        <f t="shared" si="23"/>
        <v>0</v>
      </c>
      <c r="AY61" s="108">
        <f t="shared" si="24"/>
        <v>2200</v>
      </c>
      <c r="AZ61" s="151">
        <v>4000</v>
      </c>
      <c r="BA61" s="151">
        <v>2200</v>
      </c>
    </row>
    <row r="62" s="236" customFormat="1" ht="20" customHeight="1" spans="1:53">
      <c r="A62" s="255">
        <v>56</v>
      </c>
      <c r="B62" s="258" t="s">
        <v>250</v>
      </c>
      <c r="C62" s="55" t="s">
        <v>269</v>
      </c>
      <c r="D62" s="28" t="s">
        <v>274</v>
      </c>
      <c r="E62" s="55" t="s">
        <v>275</v>
      </c>
      <c r="F62" s="17" t="s">
        <v>276</v>
      </c>
      <c r="G62" s="55">
        <v>4</v>
      </c>
      <c r="H62" s="288" t="s">
        <v>277</v>
      </c>
      <c r="I62" s="159"/>
      <c r="J62" s="108">
        <f t="shared" si="29"/>
        <v>0</v>
      </c>
      <c r="K62" s="159"/>
      <c r="L62" s="108">
        <f t="shared" si="30"/>
        <v>0</v>
      </c>
      <c r="M62" s="151"/>
      <c r="N62" s="108">
        <f t="shared" si="35"/>
        <v>0</v>
      </c>
      <c r="O62" s="159"/>
      <c r="P62" s="108">
        <f t="shared" si="36"/>
        <v>0</v>
      </c>
      <c r="Q62" s="108">
        <f t="shared" si="37"/>
        <v>0</v>
      </c>
      <c r="R62" s="159">
        <v>3</v>
      </c>
      <c r="S62" s="108">
        <f t="shared" si="7"/>
        <v>900</v>
      </c>
      <c r="T62" s="159"/>
      <c r="U62" s="108">
        <f t="shared" si="31"/>
        <v>0</v>
      </c>
      <c r="V62" s="108">
        <f t="shared" si="9"/>
        <v>900</v>
      </c>
      <c r="W62" s="159"/>
      <c r="X62" s="108">
        <f t="shared" si="26"/>
        <v>0</v>
      </c>
      <c r="Y62" s="159"/>
      <c r="Z62" s="108">
        <f t="shared" si="32"/>
        <v>0</v>
      </c>
      <c r="AA62" s="108">
        <f t="shared" si="12"/>
        <v>0</v>
      </c>
      <c r="AB62" s="159"/>
      <c r="AC62" s="108">
        <f t="shared" si="33"/>
        <v>0</v>
      </c>
      <c r="AD62" s="159"/>
      <c r="AE62" s="108">
        <v>0</v>
      </c>
      <c r="AF62" s="159"/>
      <c r="AG62" s="108">
        <f t="shared" si="14"/>
        <v>0</v>
      </c>
      <c r="AH62" s="159"/>
      <c r="AI62" s="108">
        <f t="shared" si="15"/>
        <v>0</v>
      </c>
      <c r="AJ62" s="159"/>
      <c r="AK62" s="108">
        <f t="shared" si="16"/>
        <v>0</v>
      </c>
      <c r="AL62" s="159"/>
      <c r="AM62" s="108">
        <f t="shared" si="17"/>
        <v>0</v>
      </c>
      <c r="AN62" s="108">
        <f t="shared" si="18"/>
        <v>0</v>
      </c>
      <c r="AO62" s="159"/>
      <c r="AP62" s="108">
        <f t="shared" si="25"/>
        <v>0</v>
      </c>
      <c r="AQ62" s="159">
        <v>25</v>
      </c>
      <c r="AR62" s="108">
        <f t="shared" si="34"/>
        <v>500</v>
      </c>
      <c r="AS62" s="108">
        <f t="shared" si="20"/>
        <v>500</v>
      </c>
      <c r="AT62" s="159"/>
      <c r="AU62" s="108">
        <f t="shared" si="21"/>
        <v>0</v>
      </c>
      <c r="AV62" s="159"/>
      <c r="AW62" s="108">
        <f t="shared" si="22"/>
        <v>0</v>
      </c>
      <c r="AX62" s="108">
        <f t="shared" si="23"/>
        <v>0</v>
      </c>
      <c r="AY62" s="108">
        <f t="shared" si="24"/>
        <v>1400</v>
      </c>
      <c r="AZ62" s="151">
        <v>4000</v>
      </c>
      <c r="BA62" s="151">
        <v>1400</v>
      </c>
    </row>
    <row r="63" s="236" customFormat="1" ht="20" customHeight="1" spans="1:53">
      <c r="A63" s="255">
        <v>57</v>
      </c>
      <c r="B63" s="258" t="s">
        <v>250</v>
      </c>
      <c r="C63" s="55" t="s">
        <v>278</v>
      </c>
      <c r="D63" s="55" t="s">
        <v>279</v>
      </c>
      <c r="E63" s="55" t="s">
        <v>280</v>
      </c>
      <c r="F63" s="17" t="s">
        <v>281</v>
      </c>
      <c r="G63" s="55">
        <v>5</v>
      </c>
      <c r="H63" s="288" t="s">
        <v>282</v>
      </c>
      <c r="I63" s="159"/>
      <c r="J63" s="108">
        <f t="shared" si="29"/>
        <v>0</v>
      </c>
      <c r="K63" s="159"/>
      <c r="L63" s="108">
        <f t="shared" ref="L63:L94" si="38">K63*600</f>
        <v>0</v>
      </c>
      <c r="M63" s="151"/>
      <c r="N63" s="108">
        <f t="shared" si="35"/>
        <v>0</v>
      </c>
      <c r="O63" s="159"/>
      <c r="P63" s="108">
        <f t="shared" si="36"/>
        <v>0</v>
      </c>
      <c r="Q63" s="108">
        <f t="shared" si="37"/>
        <v>0</v>
      </c>
      <c r="R63" s="159">
        <v>0.5</v>
      </c>
      <c r="S63" s="108">
        <f t="shared" si="7"/>
        <v>150</v>
      </c>
      <c r="T63" s="159"/>
      <c r="U63" s="108">
        <f t="shared" si="31"/>
        <v>0</v>
      </c>
      <c r="V63" s="108">
        <f t="shared" si="9"/>
        <v>150</v>
      </c>
      <c r="W63" s="159"/>
      <c r="X63" s="108">
        <f t="shared" si="26"/>
        <v>0</v>
      </c>
      <c r="Y63" s="159"/>
      <c r="Z63" s="108">
        <f t="shared" si="32"/>
        <v>0</v>
      </c>
      <c r="AA63" s="108">
        <f t="shared" si="12"/>
        <v>0</v>
      </c>
      <c r="AB63" s="159"/>
      <c r="AC63" s="108">
        <f t="shared" si="33"/>
        <v>0</v>
      </c>
      <c r="AD63" s="159"/>
      <c r="AE63" s="108">
        <v>0</v>
      </c>
      <c r="AF63" s="159"/>
      <c r="AG63" s="108">
        <f t="shared" si="14"/>
        <v>0</v>
      </c>
      <c r="AH63" s="159"/>
      <c r="AI63" s="108">
        <f t="shared" si="15"/>
        <v>0</v>
      </c>
      <c r="AJ63" s="159">
        <v>1</v>
      </c>
      <c r="AK63" s="108">
        <f t="shared" si="16"/>
        <v>300</v>
      </c>
      <c r="AL63" s="159"/>
      <c r="AM63" s="108">
        <f t="shared" si="17"/>
        <v>0</v>
      </c>
      <c r="AN63" s="108">
        <f t="shared" si="18"/>
        <v>300</v>
      </c>
      <c r="AO63" s="159">
        <v>12</v>
      </c>
      <c r="AP63" s="108">
        <f t="shared" si="25"/>
        <v>240</v>
      </c>
      <c r="AQ63" s="159"/>
      <c r="AR63" s="108">
        <f t="shared" si="34"/>
        <v>0</v>
      </c>
      <c r="AS63" s="108">
        <f t="shared" si="20"/>
        <v>240</v>
      </c>
      <c r="AT63" s="159"/>
      <c r="AU63" s="108">
        <f t="shared" si="21"/>
        <v>0</v>
      </c>
      <c r="AV63" s="159"/>
      <c r="AW63" s="108">
        <f t="shared" si="22"/>
        <v>0</v>
      </c>
      <c r="AX63" s="108">
        <f t="shared" si="23"/>
        <v>0</v>
      </c>
      <c r="AY63" s="108">
        <f t="shared" si="24"/>
        <v>690</v>
      </c>
      <c r="AZ63" s="151">
        <v>5000</v>
      </c>
      <c r="BA63" s="151">
        <v>690</v>
      </c>
    </row>
    <row r="64" s="236" customFormat="1" ht="20" customHeight="1" spans="1:53">
      <c r="A64" s="255">
        <v>58</v>
      </c>
      <c r="B64" s="258" t="s">
        <v>250</v>
      </c>
      <c r="C64" s="55" t="s">
        <v>278</v>
      </c>
      <c r="D64" s="55" t="s">
        <v>283</v>
      </c>
      <c r="E64" s="55" t="s">
        <v>284</v>
      </c>
      <c r="F64" s="17" t="s">
        <v>285</v>
      </c>
      <c r="G64" s="55">
        <v>3</v>
      </c>
      <c r="H64" s="288" t="s">
        <v>286</v>
      </c>
      <c r="I64" s="159"/>
      <c r="J64" s="108">
        <f t="shared" si="29"/>
        <v>0</v>
      </c>
      <c r="K64" s="159"/>
      <c r="L64" s="108">
        <f t="shared" si="38"/>
        <v>0</v>
      </c>
      <c r="M64" s="151"/>
      <c r="N64" s="108">
        <f t="shared" si="35"/>
        <v>0</v>
      </c>
      <c r="O64" s="159"/>
      <c r="P64" s="108">
        <f t="shared" si="36"/>
        <v>0</v>
      </c>
      <c r="Q64" s="108">
        <f t="shared" si="37"/>
        <v>0</v>
      </c>
      <c r="R64" s="159">
        <v>2</v>
      </c>
      <c r="S64" s="108">
        <f t="shared" si="7"/>
        <v>600</v>
      </c>
      <c r="T64" s="159"/>
      <c r="U64" s="108">
        <f t="shared" si="31"/>
        <v>0</v>
      </c>
      <c r="V64" s="108">
        <f t="shared" si="9"/>
        <v>600</v>
      </c>
      <c r="W64" s="159"/>
      <c r="X64" s="108">
        <f t="shared" si="26"/>
        <v>0</v>
      </c>
      <c r="Y64" s="159"/>
      <c r="Z64" s="108">
        <f t="shared" si="32"/>
        <v>0</v>
      </c>
      <c r="AA64" s="108">
        <f t="shared" si="12"/>
        <v>0</v>
      </c>
      <c r="AB64" s="159"/>
      <c r="AC64" s="108">
        <f t="shared" si="33"/>
        <v>0</v>
      </c>
      <c r="AD64" s="159"/>
      <c r="AE64" s="108">
        <v>0</v>
      </c>
      <c r="AF64" s="159"/>
      <c r="AG64" s="108">
        <f t="shared" si="14"/>
        <v>0</v>
      </c>
      <c r="AH64" s="159"/>
      <c r="AI64" s="108">
        <f t="shared" si="15"/>
        <v>0</v>
      </c>
      <c r="AJ64" s="159"/>
      <c r="AK64" s="108">
        <f t="shared" si="16"/>
        <v>0</v>
      </c>
      <c r="AL64" s="159"/>
      <c r="AM64" s="108">
        <f t="shared" si="17"/>
        <v>0</v>
      </c>
      <c r="AN64" s="108">
        <f t="shared" si="18"/>
        <v>0</v>
      </c>
      <c r="AO64" s="159">
        <v>20</v>
      </c>
      <c r="AP64" s="108">
        <f t="shared" si="25"/>
        <v>400</v>
      </c>
      <c r="AQ64" s="159"/>
      <c r="AR64" s="108">
        <f t="shared" si="34"/>
        <v>0</v>
      </c>
      <c r="AS64" s="108">
        <f t="shared" si="20"/>
        <v>400</v>
      </c>
      <c r="AT64" s="159">
        <v>8</v>
      </c>
      <c r="AU64" s="108">
        <f t="shared" si="21"/>
        <v>1600</v>
      </c>
      <c r="AV64" s="159"/>
      <c r="AW64" s="108">
        <f t="shared" si="22"/>
        <v>0</v>
      </c>
      <c r="AX64" s="108">
        <f t="shared" si="23"/>
        <v>1600</v>
      </c>
      <c r="AY64" s="108">
        <f t="shared" si="24"/>
        <v>2600</v>
      </c>
      <c r="AZ64" s="151">
        <v>3000</v>
      </c>
      <c r="BA64" s="151">
        <v>2600</v>
      </c>
    </row>
    <row r="65" s="236" customFormat="1" ht="20" customHeight="1" spans="1:53">
      <c r="A65" s="255">
        <v>59</v>
      </c>
      <c r="B65" s="258" t="s">
        <v>250</v>
      </c>
      <c r="C65" s="55" t="s">
        <v>278</v>
      </c>
      <c r="D65" s="55" t="s">
        <v>287</v>
      </c>
      <c r="E65" s="55" t="s">
        <v>288</v>
      </c>
      <c r="F65" s="17" t="s">
        <v>289</v>
      </c>
      <c r="G65" s="55">
        <v>2</v>
      </c>
      <c r="H65" s="288" t="s">
        <v>290</v>
      </c>
      <c r="I65" s="159"/>
      <c r="J65" s="108">
        <f t="shared" si="29"/>
        <v>0</v>
      </c>
      <c r="K65" s="159"/>
      <c r="L65" s="108">
        <f t="shared" si="38"/>
        <v>0</v>
      </c>
      <c r="M65" s="151"/>
      <c r="N65" s="108">
        <f t="shared" si="35"/>
        <v>0</v>
      </c>
      <c r="O65" s="159"/>
      <c r="P65" s="108">
        <f t="shared" si="36"/>
        <v>0</v>
      </c>
      <c r="Q65" s="108">
        <f t="shared" si="37"/>
        <v>0</v>
      </c>
      <c r="R65" s="159">
        <v>1.5</v>
      </c>
      <c r="S65" s="108">
        <f t="shared" si="7"/>
        <v>450</v>
      </c>
      <c r="T65" s="159"/>
      <c r="U65" s="108">
        <f t="shared" si="31"/>
        <v>0</v>
      </c>
      <c r="V65" s="108">
        <f t="shared" si="9"/>
        <v>450</v>
      </c>
      <c r="W65" s="159"/>
      <c r="X65" s="108">
        <f t="shared" si="26"/>
        <v>0</v>
      </c>
      <c r="Y65" s="159"/>
      <c r="Z65" s="108">
        <f t="shared" si="32"/>
        <v>0</v>
      </c>
      <c r="AA65" s="108">
        <f t="shared" si="12"/>
        <v>0</v>
      </c>
      <c r="AB65" s="159"/>
      <c r="AC65" s="108">
        <f t="shared" si="33"/>
        <v>0</v>
      </c>
      <c r="AD65" s="159"/>
      <c r="AE65" s="108">
        <v>0</v>
      </c>
      <c r="AF65" s="159"/>
      <c r="AG65" s="108">
        <f t="shared" si="14"/>
        <v>0</v>
      </c>
      <c r="AH65" s="159"/>
      <c r="AI65" s="108">
        <f t="shared" si="15"/>
        <v>0</v>
      </c>
      <c r="AJ65" s="159"/>
      <c r="AK65" s="108">
        <f t="shared" si="16"/>
        <v>0</v>
      </c>
      <c r="AL65" s="159"/>
      <c r="AM65" s="108">
        <f t="shared" si="17"/>
        <v>0</v>
      </c>
      <c r="AN65" s="108">
        <f t="shared" si="18"/>
        <v>0</v>
      </c>
      <c r="AO65" s="159">
        <v>10</v>
      </c>
      <c r="AP65" s="108">
        <f t="shared" si="25"/>
        <v>200</v>
      </c>
      <c r="AQ65" s="159"/>
      <c r="AR65" s="108">
        <f t="shared" si="34"/>
        <v>0</v>
      </c>
      <c r="AS65" s="108">
        <f t="shared" si="20"/>
        <v>200</v>
      </c>
      <c r="AT65" s="159"/>
      <c r="AU65" s="108">
        <f t="shared" si="21"/>
        <v>0</v>
      </c>
      <c r="AV65" s="159"/>
      <c r="AW65" s="108">
        <f t="shared" si="22"/>
        <v>0</v>
      </c>
      <c r="AX65" s="108">
        <f t="shared" si="23"/>
        <v>0</v>
      </c>
      <c r="AY65" s="108">
        <f t="shared" si="24"/>
        <v>650</v>
      </c>
      <c r="AZ65" s="151">
        <v>2000</v>
      </c>
      <c r="BA65" s="151">
        <v>650</v>
      </c>
    </row>
    <row r="66" s="236" customFormat="1" ht="20" customHeight="1" spans="1:53">
      <c r="A66" s="255">
        <v>60</v>
      </c>
      <c r="B66" s="258" t="s">
        <v>250</v>
      </c>
      <c r="C66" s="55" t="s">
        <v>291</v>
      </c>
      <c r="D66" s="55" t="s">
        <v>292</v>
      </c>
      <c r="E66" s="55" t="s">
        <v>293</v>
      </c>
      <c r="F66" s="17" t="s">
        <v>294</v>
      </c>
      <c r="G66" s="55">
        <v>2</v>
      </c>
      <c r="H66" s="288" t="s">
        <v>295</v>
      </c>
      <c r="I66" s="159"/>
      <c r="J66" s="108">
        <f t="shared" si="29"/>
        <v>0</v>
      </c>
      <c r="K66" s="159"/>
      <c r="L66" s="108">
        <f t="shared" si="38"/>
        <v>0</v>
      </c>
      <c r="M66" s="151"/>
      <c r="N66" s="108">
        <f t="shared" si="35"/>
        <v>0</v>
      </c>
      <c r="O66" s="159"/>
      <c r="P66" s="108">
        <f t="shared" si="36"/>
        <v>0</v>
      </c>
      <c r="Q66" s="108">
        <f t="shared" si="37"/>
        <v>0</v>
      </c>
      <c r="R66" s="159">
        <v>3</v>
      </c>
      <c r="S66" s="108">
        <f t="shared" si="7"/>
        <v>900</v>
      </c>
      <c r="T66" s="159"/>
      <c r="U66" s="108">
        <f t="shared" si="31"/>
        <v>0</v>
      </c>
      <c r="V66" s="108">
        <f t="shared" si="9"/>
        <v>900</v>
      </c>
      <c r="W66" s="159"/>
      <c r="X66" s="108">
        <f t="shared" si="26"/>
        <v>0</v>
      </c>
      <c r="Y66" s="159"/>
      <c r="Z66" s="108">
        <f t="shared" si="32"/>
        <v>0</v>
      </c>
      <c r="AA66" s="108">
        <f t="shared" si="12"/>
        <v>0</v>
      </c>
      <c r="AB66" s="159"/>
      <c r="AC66" s="108">
        <f t="shared" si="33"/>
        <v>0</v>
      </c>
      <c r="AD66" s="159"/>
      <c r="AE66" s="108">
        <v>0</v>
      </c>
      <c r="AF66" s="159"/>
      <c r="AG66" s="108">
        <f t="shared" si="14"/>
        <v>0</v>
      </c>
      <c r="AH66" s="159"/>
      <c r="AI66" s="108">
        <f t="shared" si="15"/>
        <v>0</v>
      </c>
      <c r="AJ66" s="159"/>
      <c r="AK66" s="108">
        <f t="shared" si="16"/>
        <v>0</v>
      </c>
      <c r="AL66" s="159"/>
      <c r="AM66" s="108">
        <f t="shared" si="17"/>
        <v>0</v>
      </c>
      <c r="AN66" s="108">
        <f t="shared" si="18"/>
        <v>0</v>
      </c>
      <c r="AO66" s="159"/>
      <c r="AP66" s="108">
        <f t="shared" si="25"/>
        <v>0</v>
      </c>
      <c r="AQ66" s="159"/>
      <c r="AR66" s="108">
        <f t="shared" si="34"/>
        <v>0</v>
      </c>
      <c r="AS66" s="108">
        <f t="shared" si="20"/>
        <v>0</v>
      </c>
      <c r="AT66" s="159"/>
      <c r="AU66" s="108">
        <f t="shared" si="21"/>
        <v>0</v>
      </c>
      <c r="AV66" s="159"/>
      <c r="AW66" s="108">
        <f t="shared" si="22"/>
        <v>0</v>
      </c>
      <c r="AX66" s="108">
        <f t="shared" si="23"/>
        <v>0</v>
      </c>
      <c r="AY66" s="108">
        <f t="shared" si="24"/>
        <v>900</v>
      </c>
      <c r="AZ66" s="151">
        <v>2000</v>
      </c>
      <c r="BA66" s="151">
        <v>900</v>
      </c>
    </row>
    <row r="67" s="236" customFormat="1" ht="20" customHeight="1" spans="1:53">
      <c r="A67" s="255">
        <v>61</v>
      </c>
      <c r="B67" s="258" t="s">
        <v>250</v>
      </c>
      <c r="C67" s="55" t="s">
        <v>291</v>
      </c>
      <c r="D67" s="55" t="s">
        <v>296</v>
      </c>
      <c r="E67" s="55" t="s">
        <v>297</v>
      </c>
      <c r="F67" s="17" t="s">
        <v>298</v>
      </c>
      <c r="G67" s="55">
        <v>4</v>
      </c>
      <c r="H67" s="288" t="s">
        <v>299</v>
      </c>
      <c r="I67" s="159"/>
      <c r="J67" s="108">
        <f t="shared" si="29"/>
        <v>0</v>
      </c>
      <c r="K67" s="159"/>
      <c r="L67" s="108">
        <f t="shared" si="38"/>
        <v>0</v>
      </c>
      <c r="M67" s="151"/>
      <c r="N67" s="108">
        <f t="shared" si="35"/>
        <v>0</v>
      </c>
      <c r="O67" s="159"/>
      <c r="P67" s="108">
        <f t="shared" si="36"/>
        <v>0</v>
      </c>
      <c r="Q67" s="108">
        <f t="shared" si="37"/>
        <v>0</v>
      </c>
      <c r="R67" s="159">
        <v>10</v>
      </c>
      <c r="S67" s="108">
        <f t="shared" si="7"/>
        <v>3000</v>
      </c>
      <c r="T67" s="159"/>
      <c r="U67" s="108">
        <f t="shared" si="31"/>
        <v>0</v>
      </c>
      <c r="V67" s="108">
        <f t="shared" si="9"/>
        <v>3000</v>
      </c>
      <c r="W67" s="159"/>
      <c r="X67" s="108">
        <f t="shared" si="26"/>
        <v>0</v>
      </c>
      <c r="Y67" s="159"/>
      <c r="Z67" s="108">
        <f t="shared" si="32"/>
        <v>0</v>
      </c>
      <c r="AA67" s="108">
        <f t="shared" si="12"/>
        <v>0</v>
      </c>
      <c r="AB67" s="159"/>
      <c r="AC67" s="108">
        <f t="shared" si="33"/>
        <v>0</v>
      </c>
      <c r="AD67" s="159"/>
      <c r="AE67" s="108">
        <v>0</v>
      </c>
      <c r="AF67" s="159"/>
      <c r="AG67" s="108">
        <f t="shared" si="14"/>
        <v>0</v>
      </c>
      <c r="AH67" s="159"/>
      <c r="AI67" s="108">
        <f t="shared" si="15"/>
        <v>0</v>
      </c>
      <c r="AJ67" s="159"/>
      <c r="AK67" s="108">
        <f t="shared" si="16"/>
        <v>0</v>
      </c>
      <c r="AL67" s="159"/>
      <c r="AM67" s="108">
        <f t="shared" si="17"/>
        <v>0</v>
      </c>
      <c r="AN67" s="108">
        <f t="shared" si="18"/>
        <v>0</v>
      </c>
      <c r="AO67" s="159">
        <v>8</v>
      </c>
      <c r="AP67" s="108">
        <f t="shared" si="25"/>
        <v>160</v>
      </c>
      <c r="AQ67" s="159"/>
      <c r="AR67" s="108">
        <f t="shared" si="34"/>
        <v>0</v>
      </c>
      <c r="AS67" s="108">
        <f t="shared" si="20"/>
        <v>160</v>
      </c>
      <c r="AT67" s="159"/>
      <c r="AU67" s="108">
        <f t="shared" si="21"/>
        <v>0</v>
      </c>
      <c r="AV67" s="159"/>
      <c r="AW67" s="108">
        <f t="shared" si="22"/>
        <v>0</v>
      </c>
      <c r="AX67" s="108">
        <f t="shared" si="23"/>
        <v>0</v>
      </c>
      <c r="AY67" s="108">
        <f t="shared" si="24"/>
        <v>3160</v>
      </c>
      <c r="AZ67" s="151">
        <v>4000</v>
      </c>
      <c r="BA67" s="151">
        <v>3160</v>
      </c>
    </row>
    <row r="68" s="236" customFormat="1" ht="20" customHeight="1" spans="1:53">
      <c r="A68" s="255">
        <v>62</v>
      </c>
      <c r="B68" s="258" t="s">
        <v>250</v>
      </c>
      <c r="C68" s="55" t="s">
        <v>291</v>
      </c>
      <c r="D68" s="55" t="s">
        <v>300</v>
      </c>
      <c r="E68" s="55" t="s">
        <v>301</v>
      </c>
      <c r="F68" s="17" t="s">
        <v>302</v>
      </c>
      <c r="G68" s="55">
        <v>4</v>
      </c>
      <c r="H68" s="55" t="s">
        <v>303</v>
      </c>
      <c r="I68" s="159"/>
      <c r="J68" s="108">
        <f t="shared" si="29"/>
        <v>0</v>
      </c>
      <c r="K68" s="159"/>
      <c r="L68" s="108">
        <f t="shared" si="38"/>
        <v>0</v>
      </c>
      <c r="M68" s="151"/>
      <c r="N68" s="108">
        <f t="shared" si="35"/>
        <v>0</v>
      </c>
      <c r="O68" s="159"/>
      <c r="P68" s="108">
        <f t="shared" si="36"/>
        <v>0</v>
      </c>
      <c r="Q68" s="108">
        <f t="shared" si="37"/>
        <v>0</v>
      </c>
      <c r="R68" s="159">
        <v>6</v>
      </c>
      <c r="S68" s="108">
        <f t="shared" si="7"/>
        <v>1800</v>
      </c>
      <c r="T68" s="159"/>
      <c r="U68" s="108">
        <f t="shared" si="31"/>
        <v>0</v>
      </c>
      <c r="V68" s="108">
        <f t="shared" si="9"/>
        <v>1800</v>
      </c>
      <c r="W68" s="159"/>
      <c r="X68" s="108">
        <f t="shared" si="26"/>
        <v>0</v>
      </c>
      <c r="Y68" s="159"/>
      <c r="Z68" s="108">
        <f t="shared" si="32"/>
        <v>0</v>
      </c>
      <c r="AA68" s="108">
        <f t="shared" si="12"/>
        <v>0</v>
      </c>
      <c r="AB68" s="159"/>
      <c r="AC68" s="108">
        <f t="shared" si="33"/>
        <v>0</v>
      </c>
      <c r="AD68" s="159"/>
      <c r="AE68" s="108">
        <v>0</v>
      </c>
      <c r="AF68" s="159"/>
      <c r="AG68" s="108">
        <f t="shared" si="14"/>
        <v>0</v>
      </c>
      <c r="AH68" s="159"/>
      <c r="AI68" s="108">
        <f t="shared" si="15"/>
        <v>0</v>
      </c>
      <c r="AJ68" s="159"/>
      <c r="AK68" s="108">
        <f t="shared" si="16"/>
        <v>0</v>
      </c>
      <c r="AL68" s="159"/>
      <c r="AM68" s="108">
        <f t="shared" si="17"/>
        <v>0</v>
      </c>
      <c r="AN68" s="108">
        <f t="shared" si="18"/>
        <v>0</v>
      </c>
      <c r="AO68" s="159">
        <v>20</v>
      </c>
      <c r="AP68" s="108">
        <f t="shared" si="25"/>
        <v>400</v>
      </c>
      <c r="AQ68" s="159"/>
      <c r="AR68" s="108">
        <f t="shared" si="34"/>
        <v>0</v>
      </c>
      <c r="AS68" s="108">
        <f t="shared" si="20"/>
        <v>400</v>
      </c>
      <c r="AT68" s="159"/>
      <c r="AU68" s="108">
        <f t="shared" si="21"/>
        <v>0</v>
      </c>
      <c r="AV68" s="159"/>
      <c r="AW68" s="108">
        <f t="shared" si="22"/>
        <v>0</v>
      </c>
      <c r="AX68" s="108">
        <f t="shared" si="23"/>
        <v>0</v>
      </c>
      <c r="AY68" s="108">
        <f t="shared" si="24"/>
        <v>2200</v>
      </c>
      <c r="AZ68" s="151">
        <v>4000</v>
      </c>
      <c r="BA68" s="151">
        <v>2200</v>
      </c>
    </row>
    <row r="69" s="236" customFormat="1" ht="20" customHeight="1" spans="1:53">
      <c r="A69" s="255">
        <v>63</v>
      </c>
      <c r="B69" s="258" t="s">
        <v>250</v>
      </c>
      <c r="C69" s="55" t="s">
        <v>291</v>
      </c>
      <c r="D69" s="55" t="s">
        <v>304</v>
      </c>
      <c r="E69" s="55" t="s">
        <v>305</v>
      </c>
      <c r="F69" s="17" t="s">
        <v>306</v>
      </c>
      <c r="G69" s="55">
        <v>3</v>
      </c>
      <c r="H69" s="288" t="s">
        <v>307</v>
      </c>
      <c r="I69" s="159"/>
      <c r="J69" s="108">
        <f t="shared" si="29"/>
        <v>0</v>
      </c>
      <c r="K69" s="159"/>
      <c r="L69" s="108">
        <f t="shared" si="38"/>
        <v>0</v>
      </c>
      <c r="M69" s="151"/>
      <c r="N69" s="108">
        <f t="shared" si="35"/>
        <v>0</v>
      </c>
      <c r="O69" s="159"/>
      <c r="P69" s="108">
        <f t="shared" si="36"/>
        <v>0</v>
      </c>
      <c r="Q69" s="108">
        <f t="shared" si="37"/>
        <v>0</v>
      </c>
      <c r="R69" s="159"/>
      <c r="S69" s="108">
        <f t="shared" si="7"/>
        <v>0</v>
      </c>
      <c r="T69" s="159"/>
      <c r="U69" s="108">
        <f t="shared" si="31"/>
        <v>0</v>
      </c>
      <c r="V69" s="108">
        <f t="shared" si="9"/>
        <v>0</v>
      </c>
      <c r="W69" s="159"/>
      <c r="X69" s="108">
        <f t="shared" si="26"/>
        <v>0</v>
      </c>
      <c r="Y69" s="159"/>
      <c r="Z69" s="108">
        <f t="shared" si="32"/>
        <v>0</v>
      </c>
      <c r="AA69" s="108">
        <f t="shared" si="12"/>
        <v>0</v>
      </c>
      <c r="AB69" s="159"/>
      <c r="AC69" s="108">
        <f t="shared" si="33"/>
        <v>0</v>
      </c>
      <c r="AD69" s="159"/>
      <c r="AE69" s="108">
        <v>0</v>
      </c>
      <c r="AF69" s="159"/>
      <c r="AG69" s="108">
        <f t="shared" si="14"/>
        <v>0</v>
      </c>
      <c r="AH69" s="159"/>
      <c r="AI69" s="108">
        <f t="shared" si="15"/>
        <v>0</v>
      </c>
      <c r="AJ69" s="159">
        <v>2</v>
      </c>
      <c r="AK69" s="108">
        <f t="shared" si="16"/>
        <v>600</v>
      </c>
      <c r="AL69" s="159"/>
      <c r="AM69" s="108">
        <f t="shared" si="17"/>
        <v>0</v>
      </c>
      <c r="AN69" s="108">
        <f t="shared" si="18"/>
        <v>600</v>
      </c>
      <c r="AO69" s="159"/>
      <c r="AP69" s="108">
        <f t="shared" si="25"/>
        <v>0</v>
      </c>
      <c r="AQ69" s="159"/>
      <c r="AR69" s="108">
        <f t="shared" si="34"/>
        <v>0</v>
      </c>
      <c r="AS69" s="108">
        <f t="shared" si="20"/>
        <v>0</v>
      </c>
      <c r="AT69" s="159"/>
      <c r="AU69" s="108">
        <f t="shared" si="21"/>
        <v>0</v>
      </c>
      <c r="AV69" s="159"/>
      <c r="AW69" s="108">
        <f t="shared" si="22"/>
        <v>0</v>
      </c>
      <c r="AX69" s="108">
        <f t="shared" si="23"/>
        <v>0</v>
      </c>
      <c r="AY69" s="108">
        <f t="shared" si="24"/>
        <v>600</v>
      </c>
      <c r="AZ69" s="151">
        <v>3000</v>
      </c>
      <c r="BA69" s="151">
        <v>600</v>
      </c>
    </row>
    <row r="70" s="236" customFormat="1" ht="20" customHeight="1" spans="1:53">
      <c r="A70" s="255">
        <v>64</v>
      </c>
      <c r="B70" s="258" t="s">
        <v>250</v>
      </c>
      <c r="C70" s="55" t="s">
        <v>291</v>
      </c>
      <c r="D70" s="55" t="s">
        <v>308</v>
      </c>
      <c r="E70" s="55" t="s">
        <v>309</v>
      </c>
      <c r="F70" s="17" t="s">
        <v>310</v>
      </c>
      <c r="G70" s="55">
        <v>4</v>
      </c>
      <c r="H70" s="288" t="s">
        <v>311</v>
      </c>
      <c r="I70" s="159"/>
      <c r="J70" s="108">
        <f t="shared" si="29"/>
        <v>0</v>
      </c>
      <c r="K70" s="159"/>
      <c r="L70" s="108">
        <f t="shared" si="38"/>
        <v>0</v>
      </c>
      <c r="M70" s="151"/>
      <c r="N70" s="108">
        <f t="shared" si="35"/>
        <v>0</v>
      </c>
      <c r="O70" s="159"/>
      <c r="P70" s="108">
        <f t="shared" si="36"/>
        <v>0</v>
      </c>
      <c r="Q70" s="108">
        <f t="shared" si="37"/>
        <v>0</v>
      </c>
      <c r="R70" s="159">
        <v>3</v>
      </c>
      <c r="S70" s="108">
        <f t="shared" si="7"/>
        <v>900</v>
      </c>
      <c r="T70" s="159"/>
      <c r="U70" s="108">
        <f t="shared" si="31"/>
        <v>0</v>
      </c>
      <c r="V70" s="108">
        <f t="shared" si="9"/>
        <v>900</v>
      </c>
      <c r="W70" s="159"/>
      <c r="X70" s="108">
        <f t="shared" si="26"/>
        <v>0</v>
      </c>
      <c r="Y70" s="159"/>
      <c r="Z70" s="108">
        <f t="shared" si="32"/>
        <v>0</v>
      </c>
      <c r="AA70" s="108">
        <f t="shared" si="12"/>
        <v>0</v>
      </c>
      <c r="AB70" s="159"/>
      <c r="AC70" s="108">
        <f t="shared" si="33"/>
        <v>0</v>
      </c>
      <c r="AD70" s="159"/>
      <c r="AE70" s="108">
        <v>0</v>
      </c>
      <c r="AF70" s="159"/>
      <c r="AG70" s="108">
        <f t="shared" si="14"/>
        <v>0</v>
      </c>
      <c r="AH70" s="159"/>
      <c r="AI70" s="108">
        <f t="shared" si="15"/>
        <v>0</v>
      </c>
      <c r="AJ70" s="159">
        <v>2</v>
      </c>
      <c r="AK70" s="108">
        <f t="shared" si="16"/>
        <v>600</v>
      </c>
      <c r="AL70" s="159"/>
      <c r="AM70" s="108">
        <f t="shared" si="17"/>
        <v>0</v>
      </c>
      <c r="AN70" s="108">
        <f t="shared" si="18"/>
        <v>600</v>
      </c>
      <c r="AO70" s="159">
        <v>10</v>
      </c>
      <c r="AP70" s="108">
        <f t="shared" si="25"/>
        <v>200</v>
      </c>
      <c r="AQ70" s="159"/>
      <c r="AR70" s="108">
        <f t="shared" si="34"/>
        <v>0</v>
      </c>
      <c r="AS70" s="108">
        <f t="shared" si="20"/>
        <v>200</v>
      </c>
      <c r="AT70" s="159"/>
      <c r="AU70" s="108">
        <f t="shared" si="21"/>
        <v>0</v>
      </c>
      <c r="AV70" s="159"/>
      <c r="AW70" s="108">
        <f t="shared" si="22"/>
        <v>0</v>
      </c>
      <c r="AX70" s="108">
        <f t="shared" si="23"/>
        <v>0</v>
      </c>
      <c r="AY70" s="108">
        <f t="shared" si="24"/>
        <v>1700</v>
      </c>
      <c r="AZ70" s="151">
        <v>4000</v>
      </c>
      <c r="BA70" s="151">
        <v>1700</v>
      </c>
    </row>
    <row r="71" s="236" customFormat="1" ht="20" customHeight="1" spans="1:53">
      <c r="A71" s="255">
        <v>65</v>
      </c>
      <c r="B71" s="258" t="s">
        <v>250</v>
      </c>
      <c r="C71" s="55" t="s">
        <v>312</v>
      </c>
      <c r="D71" s="55" t="s">
        <v>313</v>
      </c>
      <c r="E71" s="55" t="s">
        <v>314</v>
      </c>
      <c r="F71" s="17" t="s">
        <v>306</v>
      </c>
      <c r="G71" s="55">
        <v>3</v>
      </c>
      <c r="H71" s="288" t="s">
        <v>315</v>
      </c>
      <c r="I71" s="159"/>
      <c r="J71" s="108">
        <f t="shared" si="29"/>
        <v>0</v>
      </c>
      <c r="K71" s="159"/>
      <c r="L71" s="108">
        <f t="shared" si="38"/>
        <v>0</v>
      </c>
      <c r="M71" s="151"/>
      <c r="N71" s="108">
        <f t="shared" si="35"/>
        <v>0</v>
      </c>
      <c r="O71" s="159"/>
      <c r="P71" s="108">
        <f t="shared" si="36"/>
        <v>0</v>
      </c>
      <c r="Q71" s="108">
        <f t="shared" si="37"/>
        <v>0</v>
      </c>
      <c r="R71" s="159">
        <v>1</v>
      </c>
      <c r="S71" s="108">
        <f t="shared" si="7"/>
        <v>300</v>
      </c>
      <c r="T71" s="159"/>
      <c r="U71" s="108">
        <f t="shared" si="31"/>
        <v>0</v>
      </c>
      <c r="V71" s="108">
        <f t="shared" si="9"/>
        <v>300</v>
      </c>
      <c r="W71" s="159"/>
      <c r="X71" s="108">
        <f t="shared" si="26"/>
        <v>0</v>
      </c>
      <c r="Y71" s="159"/>
      <c r="Z71" s="108">
        <f t="shared" si="32"/>
        <v>0</v>
      </c>
      <c r="AA71" s="108">
        <f t="shared" si="12"/>
        <v>0</v>
      </c>
      <c r="AB71" s="159"/>
      <c r="AC71" s="108">
        <f t="shared" si="33"/>
        <v>0</v>
      </c>
      <c r="AD71" s="159"/>
      <c r="AE71" s="108">
        <v>0</v>
      </c>
      <c r="AF71" s="159"/>
      <c r="AG71" s="108">
        <f t="shared" si="14"/>
        <v>0</v>
      </c>
      <c r="AH71" s="159"/>
      <c r="AI71" s="108">
        <f t="shared" si="15"/>
        <v>0</v>
      </c>
      <c r="AJ71" s="159"/>
      <c r="AK71" s="108">
        <f t="shared" si="16"/>
        <v>0</v>
      </c>
      <c r="AL71" s="159"/>
      <c r="AM71" s="108">
        <f t="shared" si="17"/>
        <v>0</v>
      </c>
      <c r="AN71" s="108">
        <f t="shared" si="18"/>
        <v>0</v>
      </c>
      <c r="AO71" s="159">
        <v>12</v>
      </c>
      <c r="AP71" s="108">
        <f t="shared" si="25"/>
        <v>240</v>
      </c>
      <c r="AQ71" s="159"/>
      <c r="AR71" s="108">
        <f t="shared" si="34"/>
        <v>0</v>
      </c>
      <c r="AS71" s="108">
        <f t="shared" si="20"/>
        <v>240</v>
      </c>
      <c r="AT71" s="159">
        <v>1</v>
      </c>
      <c r="AU71" s="108">
        <f t="shared" si="21"/>
        <v>200</v>
      </c>
      <c r="AV71" s="159"/>
      <c r="AW71" s="108">
        <f t="shared" si="22"/>
        <v>0</v>
      </c>
      <c r="AX71" s="108">
        <f t="shared" si="23"/>
        <v>200</v>
      </c>
      <c r="AY71" s="108">
        <f t="shared" si="24"/>
        <v>740</v>
      </c>
      <c r="AZ71" s="151">
        <v>3000</v>
      </c>
      <c r="BA71" s="151">
        <v>740</v>
      </c>
    </row>
    <row r="72" s="236" customFormat="1" ht="20" customHeight="1" spans="1:53">
      <c r="A72" s="255">
        <v>66</v>
      </c>
      <c r="B72" s="258" t="s">
        <v>250</v>
      </c>
      <c r="C72" s="55" t="s">
        <v>312</v>
      </c>
      <c r="D72" s="55" t="s">
        <v>313</v>
      </c>
      <c r="E72" s="55" t="s">
        <v>316</v>
      </c>
      <c r="F72" s="17" t="s">
        <v>317</v>
      </c>
      <c r="G72" s="55">
        <v>1</v>
      </c>
      <c r="H72" s="288" t="s">
        <v>318</v>
      </c>
      <c r="I72" s="159"/>
      <c r="J72" s="108">
        <f t="shared" si="29"/>
        <v>0</v>
      </c>
      <c r="K72" s="159"/>
      <c r="L72" s="108">
        <f t="shared" si="38"/>
        <v>0</v>
      </c>
      <c r="M72" s="151"/>
      <c r="N72" s="108">
        <f t="shared" si="35"/>
        <v>0</v>
      </c>
      <c r="O72" s="159"/>
      <c r="P72" s="108">
        <f t="shared" si="36"/>
        <v>0</v>
      </c>
      <c r="Q72" s="108">
        <f t="shared" si="37"/>
        <v>0</v>
      </c>
      <c r="R72" s="159">
        <v>1.7</v>
      </c>
      <c r="S72" s="108">
        <f t="shared" ref="S72:S135" si="39">R72*300</f>
        <v>510</v>
      </c>
      <c r="T72" s="159"/>
      <c r="U72" s="108">
        <f t="shared" si="31"/>
        <v>0</v>
      </c>
      <c r="V72" s="108">
        <f t="shared" ref="V72:V103" si="40">S72+U72</f>
        <v>510</v>
      </c>
      <c r="W72" s="159"/>
      <c r="X72" s="108">
        <f t="shared" si="26"/>
        <v>0</v>
      </c>
      <c r="Y72" s="159"/>
      <c r="Z72" s="108">
        <f t="shared" si="32"/>
        <v>0</v>
      </c>
      <c r="AA72" s="108">
        <f t="shared" ref="AA72:AA103" si="41">X72+Z72</f>
        <v>0</v>
      </c>
      <c r="AB72" s="159"/>
      <c r="AC72" s="108">
        <f t="shared" si="33"/>
        <v>0</v>
      </c>
      <c r="AD72" s="159"/>
      <c r="AE72" s="108">
        <v>0</v>
      </c>
      <c r="AF72" s="159"/>
      <c r="AG72" s="108">
        <f t="shared" ref="AG72:AG135" si="42">AF72*1000</f>
        <v>0</v>
      </c>
      <c r="AH72" s="159"/>
      <c r="AI72" s="108">
        <f t="shared" ref="AI72:AI135" si="43">AH72*300</f>
        <v>0</v>
      </c>
      <c r="AJ72" s="159"/>
      <c r="AK72" s="108">
        <f t="shared" ref="AK72:AK135" si="44">AJ72*300</f>
        <v>0</v>
      </c>
      <c r="AL72" s="159"/>
      <c r="AM72" s="108">
        <f t="shared" ref="AM72:AM135" si="45">AL72*300</f>
        <v>0</v>
      </c>
      <c r="AN72" s="108">
        <f t="shared" ref="AN72:AN135" si="46">AG72+AI72+AK72+AM72</f>
        <v>0</v>
      </c>
      <c r="AO72" s="159"/>
      <c r="AP72" s="108">
        <f t="shared" si="25"/>
        <v>0</v>
      </c>
      <c r="AQ72" s="159"/>
      <c r="AR72" s="108">
        <f t="shared" si="34"/>
        <v>0</v>
      </c>
      <c r="AS72" s="108">
        <f t="shared" ref="AS72:AS135" si="47">AP72+AR72</f>
        <v>0</v>
      </c>
      <c r="AT72" s="159"/>
      <c r="AU72" s="108">
        <f t="shared" ref="AU72:AU135" si="48">AT72*200</f>
        <v>0</v>
      </c>
      <c r="AV72" s="159"/>
      <c r="AW72" s="108">
        <f t="shared" ref="AW72:AW135" si="49">AV72*600</f>
        <v>0</v>
      </c>
      <c r="AX72" s="108">
        <f t="shared" ref="AX72:AX103" si="50">AU72+AW72</f>
        <v>0</v>
      </c>
      <c r="AY72" s="108">
        <f t="shared" ref="AY72:AY135" si="51">Q72+V72+AA72+AC72+AE72+AN72+AS72+AX72</f>
        <v>510</v>
      </c>
      <c r="AZ72" s="151">
        <v>1000</v>
      </c>
      <c r="BA72" s="151">
        <v>510</v>
      </c>
    </row>
    <row r="73" s="236" customFormat="1" ht="20" customHeight="1" spans="1:53">
      <c r="A73" s="255">
        <v>67</v>
      </c>
      <c r="B73" s="258" t="s">
        <v>319</v>
      </c>
      <c r="C73" s="270" t="s">
        <v>320</v>
      </c>
      <c r="D73" s="270" t="s">
        <v>321</v>
      </c>
      <c r="E73" s="270" t="s">
        <v>322</v>
      </c>
      <c r="F73" s="58" t="s">
        <v>323</v>
      </c>
      <c r="G73" s="270">
        <v>3</v>
      </c>
      <c r="H73" s="58" t="s">
        <v>324</v>
      </c>
      <c r="I73" s="108"/>
      <c r="J73" s="108">
        <f t="shared" si="29"/>
        <v>0</v>
      </c>
      <c r="K73" s="108"/>
      <c r="L73" s="108">
        <f t="shared" si="38"/>
        <v>0</v>
      </c>
      <c r="M73" s="108"/>
      <c r="N73" s="108">
        <f t="shared" si="35"/>
        <v>0</v>
      </c>
      <c r="O73" s="108"/>
      <c r="P73" s="108">
        <f t="shared" si="36"/>
        <v>0</v>
      </c>
      <c r="Q73" s="108">
        <f t="shared" ref="Q73:Q136" si="52">J73+L73+N73+P73</f>
        <v>0</v>
      </c>
      <c r="R73" s="276">
        <v>1</v>
      </c>
      <c r="S73" s="108">
        <f t="shared" si="39"/>
        <v>300</v>
      </c>
      <c r="T73" s="108"/>
      <c r="U73" s="108">
        <f t="shared" si="31"/>
        <v>0</v>
      </c>
      <c r="V73" s="108">
        <f t="shared" si="40"/>
        <v>300</v>
      </c>
      <c r="W73" s="108"/>
      <c r="X73" s="108">
        <f t="shared" si="26"/>
        <v>0</v>
      </c>
      <c r="Y73" s="108"/>
      <c r="Z73" s="108">
        <f t="shared" si="32"/>
        <v>0</v>
      </c>
      <c r="AA73" s="108">
        <f t="shared" si="41"/>
        <v>0</v>
      </c>
      <c r="AB73" s="108"/>
      <c r="AC73" s="108">
        <f t="shared" si="33"/>
        <v>0</v>
      </c>
      <c r="AD73" s="108"/>
      <c r="AE73" s="108">
        <v>0</v>
      </c>
      <c r="AF73" s="108"/>
      <c r="AG73" s="108">
        <f t="shared" si="42"/>
        <v>0</v>
      </c>
      <c r="AH73" s="108"/>
      <c r="AI73" s="108">
        <f t="shared" si="43"/>
        <v>0</v>
      </c>
      <c r="AJ73" s="276">
        <v>3</v>
      </c>
      <c r="AK73" s="108">
        <f t="shared" si="44"/>
        <v>900</v>
      </c>
      <c r="AL73" s="108"/>
      <c r="AM73" s="108">
        <f t="shared" si="45"/>
        <v>0</v>
      </c>
      <c r="AN73" s="108">
        <f t="shared" si="46"/>
        <v>900</v>
      </c>
      <c r="AO73" s="277">
        <v>0</v>
      </c>
      <c r="AP73" s="108">
        <f t="shared" si="25"/>
        <v>0</v>
      </c>
      <c r="AQ73" s="277"/>
      <c r="AR73" s="108">
        <f t="shared" si="34"/>
        <v>0</v>
      </c>
      <c r="AS73" s="108">
        <f t="shared" si="47"/>
        <v>0</v>
      </c>
      <c r="AT73" s="108"/>
      <c r="AU73" s="108">
        <f t="shared" si="48"/>
        <v>0</v>
      </c>
      <c r="AV73" s="108"/>
      <c r="AW73" s="108">
        <f t="shared" si="49"/>
        <v>0</v>
      </c>
      <c r="AX73" s="108">
        <f t="shared" si="50"/>
        <v>0</v>
      </c>
      <c r="AY73" s="108">
        <f t="shared" si="51"/>
        <v>1200</v>
      </c>
      <c r="AZ73" s="179">
        <f t="shared" ref="AZ73:AZ101" si="53">G73*1000</f>
        <v>3000</v>
      </c>
      <c r="BA73" s="179">
        <f t="shared" ref="BA73:BA87" si="54">IF(AY73&lt;=AZ73,AY73,AZ73)</f>
        <v>1200</v>
      </c>
    </row>
    <row r="74" s="236" customFormat="1" ht="20" customHeight="1" spans="1:53">
      <c r="A74" s="255">
        <v>68</v>
      </c>
      <c r="B74" s="258" t="s">
        <v>319</v>
      </c>
      <c r="C74" s="270" t="s">
        <v>320</v>
      </c>
      <c r="D74" s="270" t="s">
        <v>325</v>
      </c>
      <c r="E74" s="270" t="s">
        <v>326</v>
      </c>
      <c r="F74" s="58" t="s">
        <v>327</v>
      </c>
      <c r="G74" s="270">
        <v>1</v>
      </c>
      <c r="H74" s="289" t="s">
        <v>328</v>
      </c>
      <c r="I74" s="180"/>
      <c r="J74" s="108">
        <f t="shared" si="29"/>
        <v>0</v>
      </c>
      <c r="K74" s="180"/>
      <c r="L74" s="108">
        <f t="shared" si="38"/>
        <v>0</v>
      </c>
      <c r="M74" s="180"/>
      <c r="N74" s="108">
        <f t="shared" ref="N74:N103" si="55">M74*600</f>
        <v>0</v>
      </c>
      <c r="O74" s="180"/>
      <c r="P74" s="108">
        <f t="shared" ref="P74:P103" si="56">O74*600</f>
        <v>0</v>
      </c>
      <c r="Q74" s="108">
        <f t="shared" si="52"/>
        <v>0</v>
      </c>
      <c r="R74" s="180"/>
      <c r="S74" s="108">
        <f t="shared" si="39"/>
        <v>0</v>
      </c>
      <c r="T74" s="180"/>
      <c r="U74" s="108">
        <f t="shared" si="31"/>
        <v>0</v>
      </c>
      <c r="V74" s="108">
        <f t="shared" si="40"/>
        <v>0</v>
      </c>
      <c r="W74" s="180"/>
      <c r="X74" s="108">
        <f t="shared" si="26"/>
        <v>0</v>
      </c>
      <c r="Y74" s="180"/>
      <c r="Z74" s="108">
        <f t="shared" si="32"/>
        <v>0</v>
      </c>
      <c r="AA74" s="108">
        <f t="shared" si="41"/>
        <v>0</v>
      </c>
      <c r="AB74" s="180"/>
      <c r="AC74" s="108">
        <f t="shared" si="33"/>
        <v>0</v>
      </c>
      <c r="AD74" s="180"/>
      <c r="AE74" s="108">
        <v>0</v>
      </c>
      <c r="AF74" s="180">
        <v>1</v>
      </c>
      <c r="AG74" s="108">
        <f t="shared" si="42"/>
        <v>1000</v>
      </c>
      <c r="AH74" s="180"/>
      <c r="AI74" s="108">
        <f t="shared" si="43"/>
        <v>0</v>
      </c>
      <c r="AJ74" s="180"/>
      <c r="AK74" s="108">
        <f t="shared" si="44"/>
        <v>0</v>
      </c>
      <c r="AL74" s="180"/>
      <c r="AM74" s="108">
        <f t="shared" si="45"/>
        <v>0</v>
      </c>
      <c r="AN74" s="108">
        <f t="shared" si="46"/>
        <v>1000</v>
      </c>
      <c r="AO74" s="180"/>
      <c r="AP74" s="108">
        <f t="shared" ref="AP74:AP137" si="57">AO74*20</f>
        <v>0</v>
      </c>
      <c r="AQ74" s="180"/>
      <c r="AR74" s="108">
        <f t="shared" si="34"/>
        <v>0</v>
      </c>
      <c r="AS74" s="108">
        <f t="shared" si="47"/>
        <v>0</v>
      </c>
      <c r="AT74" s="180"/>
      <c r="AU74" s="108">
        <f t="shared" si="48"/>
        <v>0</v>
      </c>
      <c r="AV74" s="180"/>
      <c r="AW74" s="108">
        <f t="shared" si="49"/>
        <v>0</v>
      </c>
      <c r="AX74" s="108">
        <f t="shared" si="50"/>
        <v>0</v>
      </c>
      <c r="AY74" s="108">
        <f t="shared" si="51"/>
        <v>1000</v>
      </c>
      <c r="AZ74" s="179">
        <f t="shared" si="53"/>
        <v>1000</v>
      </c>
      <c r="BA74" s="179">
        <f t="shared" si="54"/>
        <v>1000</v>
      </c>
    </row>
    <row r="75" s="236" customFormat="1" ht="20" customHeight="1" spans="1:53">
      <c r="A75" s="255">
        <v>69</v>
      </c>
      <c r="B75" s="258" t="s">
        <v>319</v>
      </c>
      <c r="C75" s="270" t="s">
        <v>320</v>
      </c>
      <c r="D75" s="270" t="s">
        <v>329</v>
      </c>
      <c r="E75" s="270" t="s">
        <v>330</v>
      </c>
      <c r="F75" s="58" t="s">
        <v>331</v>
      </c>
      <c r="G75" s="270">
        <v>1</v>
      </c>
      <c r="H75" s="270" t="s">
        <v>332</v>
      </c>
      <c r="I75" s="180"/>
      <c r="J75" s="108">
        <f t="shared" si="29"/>
        <v>0</v>
      </c>
      <c r="K75" s="180"/>
      <c r="L75" s="108">
        <f t="shared" si="38"/>
        <v>0</v>
      </c>
      <c r="M75" s="180"/>
      <c r="N75" s="108">
        <f t="shared" si="55"/>
        <v>0</v>
      </c>
      <c r="O75" s="180"/>
      <c r="P75" s="108">
        <f t="shared" si="56"/>
        <v>0</v>
      </c>
      <c r="Q75" s="108">
        <f t="shared" si="52"/>
        <v>0</v>
      </c>
      <c r="R75" s="180">
        <v>4</v>
      </c>
      <c r="S75" s="108">
        <f t="shared" si="39"/>
        <v>1200</v>
      </c>
      <c r="T75" s="180"/>
      <c r="U75" s="108">
        <f t="shared" si="31"/>
        <v>0</v>
      </c>
      <c r="V75" s="108">
        <f t="shared" si="40"/>
        <v>1200</v>
      </c>
      <c r="W75" s="180"/>
      <c r="X75" s="108">
        <f t="shared" si="26"/>
        <v>0</v>
      </c>
      <c r="Y75" s="180"/>
      <c r="Z75" s="108">
        <f t="shared" si="32"/>
        <v>0</v>
      </c>
      <c r="AA75" s="108">
        <f t="shared" si="41"/>
        <v>0</v>
      </c>
      <c r="AB75" s="180"/>
      <c r="AC75" s="108">
        <f t="shared" si="33"/>
        <v>0</v>
      </c>
      <c r="AD75" s="180"/>
      <c r="AE75" s="108">
        <v>0</v>
      </c>
      <c r="AF75" s="180"/>
      <c r="AG75" s="108">
        <f t="shared" si="42"/>
        <v>0</v>
      </c>
      <c r="AH75" s="180"/>
      <c r="AI75" s="108">
        <f t="shared" si="43"/>
        <v>0</v>
      </c>
      <c r="AJ75" s="180">
        <v>1</v>
      </c>
      <c r="AK75" s="108">
        <f t="shared" si="44"/>
        <v>300</v>
      </c>
      <c r="AL75" s="180"/>
      <c r="AM75" s="108">
        <f t="shared" si="45"/>
        <v>0</v>
      </c>
      <c r="AN75" s="108">
        <f t="shared" si="46"/>
        <v>300</v>
      </c>
      <c r="AO75" s="180"/>
      <c r="AP75" s="108">
        <f t="shared" si="57"/>
        <v>0</v>
      </c>
      <c r="AQ75" s="180"/>
      <c r="AR75" s="108">
        <f t="shared" si="34"/>
        <v>0</v>
      </c>
      <c r="AS75" s="108">
        <f t="shared" si="47"/>
        <v>0</v>
      </c>
      <c r="AT75" s="180"/>
      <c r="AU75" s="108">
        <f t="shared" si="48"/>
        <v>0</v>
      </c>
      <c r="AV75" s="180"/>
      <c r="AW75" s="108">
        <f t="shared" si="49"/>
        <v>0</v>
      </c>
      <c r="AX75" s="108">
        <f t="shared" si="50"/>
        <v>0</v>
      </c>
      <c r="AY75" s="108">
        <f t="shared" si="51"/>
        <v>1500</v>
      </c>
      <c r="AZ75" s="179">
        <f t="shared" si="53"/>
        <v>1000</v>
      </c>
      <c r="BA75" s="179">
        <f t="shared" si="54"/>
        <v>1000</v>
      </c>
    </row>
    <row r="76" s="236" customFormat="1" ht="20" customHeight="1" spans="1:53">
      <c r="A76" s="255">
        <v>70</v>
      </c>
      <c r="B76" s="258" t="s">
        <v>319</v>
      </c>
      <c r="C76" s="270" t="s">
        <v>320</v>
      </c>
      <c r="D76" s="270" t="s">
        <v>329</v>
      </c>
      <c r="E76" s="270" t="s">
        <v>333</v>
      </c>
      <c r="F76" s="58" t="s">
        <v>334</v>
      </c>
      <c r="G76" s="270">
        <v>2</v>
      </c>
      <c r="H76" s="289" t="s">
        <v>335</v>
      </c>
      <c r="I76" s="180"/>
      <c r="J76" s="108">
        <f t="shared" si="29"/>
        <v>0</v>
      </c>
      <c r="K76" s="180"/>
      <c r="L76" s="108">
        <f t="shared" si="38"/>
        <v>0</v>
      </c>
      <c r="M76" s="180"/>
      <c r="N76" s="108">
        <f t="shared" si="55"/>
        <v>0</v>
      </c>
      <c r="O76" s="180"/>
      <c r="P76" s="108">
        <f t="shared" si="56"/>
        <v>0</v>
      </c>
      <c r="Q76" s="108">
        <f t="shared" si="52"/>
        <v>0</v>
      </c>
      <c r="R76" s="180">
        <v>3.5</v>
      </c>
      <c r="S76" s="108">
        <f t="shared" si="39"/>
        <v>1050</v>
      </c>
      <c r="T76" s="180"/>
      <c r="U76" s="108">
        <f t="shared" si="31"/>
        <v>0</v>
      </c>
      <c r="V76" s="108">
        <f t="shared" si="40"/>
        <v>1050</v>
      </c>
      <c r="W76" s="180"/>
      <c r="X76" s="108">
        <f t="shared" si="26"/>
        <v>0</v>
      </c>
      <c r="Y76" s="180"/>
      <c r="Z76" s="108">
        <f t="shared" si="32"/>
        <v>0</v>
      </c>
      <c r="AA76" s="108">
        <f t="shared" si="41"/>
        <v>0</v>
      </c>
      <c r="AB76" s="180"/>
      <c r="AC76" s="108">
        <f t="shared" si="33"/>
        <v>0</v>
      </c>
      <c r="AD76" s="180"/>
      <c r="AE76" s="108">
        <v>0</v>
      </c>
      <c r="AF76" s="180"/>
      <c r="AG76" s="108">
        <f t="shared" si="42"/>
        <v>0</v>
      </c>
      <c r="AH76" s="180"/>
      <c r="AI76" s="108">
        <f t="shared" si="43"/>
        <v>0</v>
      </c>
      <c r="AJ76" s="180">
        <v>2</v>
      </c>
      <c r="AK76" s="108">
        <f t="shared" si="44"/>
        <v>600</v>
      </c>
      <c r="AL76" s="180"/>
      <c r="AM76" s="108">
        <f t="shared" si="45"/>
        <v>0</v>
      </c>
      <c r="AN76" s="108">
        <f t="shared" si="46"/>
        <v>600</v>
      </c>
      <c r="AO76" s="180">
        <v>15</v>
      </c>
      <c r="AP76" s="108">
        <f t="shared" si="57"/>
        <v>300</v>
      </c>
      <c r="AQ76" s="180"/>
      <c r="AR76" s="108">
        <f t="shared" si="34"/>
        <v>0</v>
      </c>
      <c r="AS76" s="108">
        <f t="shared" si="47"/>
        <v>300</v>
      </c>
      <c r="AT76" s="180"/>
      <c r="AU76" s="108">
        <f t="shared" si="48"/>
        <v>0</v>
      </c>
      <c r="AV76" s="180"/>
      <c r="AW76" s="108">
        <f t="shared" si="49"/>
        <v>0</v>
      </c>
      <c r="AX76" s="108">
        <f t="shared" si="50"/>
        <v>0</v>
      </c>
      <c r="AY76" s="108">
        <f t="shared" si="51"/>
        <v>1950</v>
      </c>
      <c r="AZ76" s="179">
        <f t="shared" si="53"/>
        <v>2000</v>
      </c>
      <c r="BA76" s="179">
        <f t="shared" si="54"/>
        <v>1950</v>
      </c>
    </row>
    <row r="77" s="236" customFormat="1" ht="20" customHeight="1" spans="1:53">
      <c r="A77" s="255">
        <v>71</v>
      </c>
      <c r="B77" s="258" t="s">
        <v>319</v>
      </c>
      <c r="C77" s="270" t="s">
        <v>336</v>
      </c>
      <c r="D77" s="270" t="s">
        <v>337</v>
      </c>
      <c r="E77" s="270" t="s">
        <v>338</v>
      </c>
      <c r="F77" s="58" t="s">
        <v>339</v>
      </c>
      <c r="G77" s="270">
        <v>3</v>
      </c>
      <c r="H77" s="289" t="s">
        <v>340</v>
      </c>
      <c r="I77" s="180"/>
      <c r="J77" s="108">
        <f t="shared" si="29"/>
        <v>0</v>
      </c>
      <c r="K77" s="180"/>
      <c r="L77" s="108">
        <f t="shared" si="38"/>
        <v>0</v>
      </c>
      <c r="M77" s="180"/>
      <c r="N77" s="108">
        <f t="shared" si="55"/>
        <v>0</v>
      </c>
      <c r="O77" s="180"/>
      <c r="P77" s="108">
        <f t="shared" si="56"/>
        <v>0</v>
      </c>
      <c r="Q77" s="108">
        <f t="shared" si="52"/>
        <v>0</v>
      </c>
      <c r="R77" s="180"/>
      <c r="S77" s="108">
        <f t="shared" si="39"/>
        <v>0</v>
      </c>
      <c r="T77" s="180"/>
      <c r="U77" s="108">
        <f t="shared" si="31"/>
        <v>0</v>
      </c>
      <c r="V77" s="108">
        <f t="shared" si="40"/>
        <v>0</v>
      </c>
      <c r="W77" s="180"/>
      <c r="X77" s="108">
        <f t="shared" si="26"/>
        <v>0</v>
      </c>
      <c r="Y77" s="180"/>
      <c r="Z77" s="108">
        <f t="shared" si="32"/>
        <v>0</v>
      </c>
      <c r="AA77" s="108">
        <f t="shared" si="41"/>
        <v>0</v>
      </c>
      <c r="AB77" s="180"/>
      <c r="AC77" s="108">
        <f t="shared" si="33"/>
        <v>0</v>
      </c>
      <c r="AD77" s="180"/>
      <c r="AE77" s="108">
        <v>0</v>
      </c>
      <c r="AF77" s="180"/>
      <c r="AG77" s="108">
        <f t="shared" si="42"/>
        <v>0</v>
      </c>
      <c r="AH77" s="180"/>
      <c r="AI77" s="108">
        <f t="shared" si="43"/>
        <v>0</v>
      </c>
      <c r="AJ77" s="180">
        <v>1</v>
      </c>
      <c r="AK77" s="108">
        <f t="shared" si="44"/>
        <v>300</v>
      </c>
      <c r="AL77" s="180"/>
      <c r="AM77" s="108">
        <f t="shared" si="45"/>
        <v>0</v>
      </c>
      <c r="AN77" s="108">
        <f t="shared" si="46"/>
        <v>300</v>
      </c>
      <c r="AO77" s="180">
        <v>6</v>
      </c>
      <c r="AP77" s="108">
        <f t="shared" si="57"/>
        <v>120</v>
      </c>
      <c r="AQ77" s="180"/>
      <c r="AR77" s="108">
        <f t="shared" si="34"/>
        <v>0</v>
      </c>
      <c r="AS77" s="108">
        <f t="shared" si="47"/>
        <v>120</v>
      </c>
      <c r="AT77" s="180"/>
      <c r="AU77" s="108">
        <f t="shared" si="48"/>
        <v>0</v>
      </c>
      <c r="AV77" s="180"/>
      <c r="AW77" s="108">
        <f t="shared" si="49"/>
        <v>0</v>
      </c>
      <c r="AX77" s="108">
        <f t="shared" si="50"/>
        <v>0</v>
      </c>
      <c r="AY77" s="108">
        <f t="shared" si="51"/>
        <v>420</v>
      </c>
      <c r="AZ77" s="179">
        <f t="shared" si="53"/>
        <v>3000</v>
      </c>
      <c r="BA77" s="179">
        <f t="shared" si="54"/>
        <v>420</v>
      </c>
    </row>
    <row r="78" s="236" customFormat="1" ht="20" customHeight="1" spans="1:53">
      <c r="A78" s="255">
        <v>72</v>
      </c>
      <c r="B78" s="258" t="s">
        <v>319</v>
      </c>
      <c r="C78" s="270" t="s">
        <v>336</v>
      </c>
      <c r="D78" s="270" t="s">
        <v>341</v>
      </c>
      <c r="E78" s="270" t="s">
        <v>342</v>
      </c>
      <c r="F78" s="58" t="s">
        <v>343</v>
      </c>
      <c r="G78" s="270">
        <v>3</v>
      </c>
      <c r="H78" s="289" t="s">
        <v>344</v>
      </c>
      <c r="I78" s="180"/>
      <c r="J78" s="108">
        <f t="shared" si="29"/>
        <v>0</v>
      </c>
      <c r="K78" s="180"/>
      <c r="L78" s="108">
        <f t="shared" si="38"/>
        <v>0</v>
      </c>
      <c r="M78" s="180"/>
      <c r="N78" s="108">
        <f t="shared" si="55"/>
        <v>0</v>
      </c>
      <c r="O78" s="180"/>
      <c r="P78" s="108">
        <f t="shared" si="56"/>
        <v>0</v>
      </c>
      <c r="Q78" s="108">
        <f t="shared" si="52"/>
        <v>0</v>
      </c>
      <c r="R78" s="180"/>
      <c r="S78" s="108">
        <f t="shared" si="39"/>
        <v>0</v>
      </c>
      <c r="T78" s="180"/>
      <c r="U78" s="108">
        <f t="shared" si="31"/>
        <v>0</v>
      </c>
      <c r="V78" s="108">
        <f t="shared" si="40"/>
        <v>0</v>
      </c>
      <c r="W78" s="180"/>
      <c r="X78" s="108">
        <f t="shared" si="26"/>
        <v>0</v>
      </c>
      <c r="Y78" s="180"/>
      <c r="Z78" s="108">
        <f t="shared" si="32"/>
        <v>0</v>
      </c>
      <c r="AA78" s="108">
        <f t="shared" si="41"/>
        <v>0</v>
      </c>
      <c r="AB78" s="180"/>
      <c r="AC78" s="108">
        <f t="shared" si="33"/>
        <v>0</v>
      </c>
      <c r="AD78" s="180"/>
      <c r="AE78" s="108">
        <v>0</v>
      </c>
      <c r="AF78" s="180"/>
      <c r="AG78" s="108">
        <f t="shared" si="42"/>
        <v>0</v>
      </c>
      <c r="AH78" s="180"/>
      <c r="AI78" s="108">
        <f t="shared" si="43"/>
        <v>0</v>
      </c>
      <c r="AJ78" s="180"/>
      <c r="AK78" s="108">
        <f t="shared" si="44"/>
        <v>0</v>
      </c>
      <c r="AL78" s="180"/>
      <c r="AM78" s="108">
        <f t="shared" si="45"/>
        <v>0</v>
      </c>
      <c r="AN78" s="108">
        <f t="shared" si="46"/>
        <v>0</v>
      </c>
      <c r="AO78" s="180">
        <v>5</v>
      </c>
      <c r="AP78" s="108">
        <f t="shared" si="57"/>
        <v>100</v>
      </c>
      <c r="AQ78" s="180"/>
      <c r="AR78" s="108">
        <f t="shared" si="34"/>
        <v>0</v>
      </c>
      <c r="AS78" s="108">
        <f t="shared" si="47"/>
        <v>100</v>
      </c>
      <c r="AT78" s="180"/>
      <c r="AU78" s="108">
        <f t="shared" si="48"/>
        <v>0</v>
      </c>
      <c r="AV78" s="180"/>
      <c r="AW78" s="108">
        <f t="shared" si="49"/>
        <v>0</v>
      </c>
      <c r="AX78" s="108">
        <f t="shared" si="50"/>
        <v>0</v>
      </c>
      <c r="AY78" s="108">
        <f t="shared" si="51"/>
        <v>100</v>
      </c>
      <c r="AZ78" s="179">
        <f t="shared" si="53"/>
        <v>3000</v>
      </c>
      <c r="BA78" s="179">
        <f t="shared" si="54"/>
        <v>100</v>
      </c>
    </row>
    <row r="79" s="236" customFormat="1" ht="20" customHeight="1" spans="1:53">
      <c r="A79" s="255">
        <v>73</v>
      </c>
      <c r="B79" s="258" t="s">
        <v>319</v>
      </c>
      <c r="C79" s="270" t="s">
        <v>336</v>
      </c>
      <c r="D79" s="271" t="s">
        <v>345</v>
      </c>
      <c r="E79" s="271" t="s">
        <v>346</v>
      </c>
      <c r="F79" s="58" t="s">
        <v>347</v>
      </c>
      <c r="G79" s="271">
        <v>5</v>
      </c>
      <c r="H79" s="289" t="s">
        <v>348</v>
      </c>
      <c r="I79" s="180"/>
      <c r="J79" s="108">
        <f t="shared" si="29"/>
        <v>0</v>
      </c>
      <c r="K79" s="180"/>
      <c r="L79" s="108">
        <f t="shared" si="38"/>
        <v>0</v>
      </c>
      <c r="M79" s="180"/>
      <c r="N79" s="108">
        <f t="shared" si="55"/>
        <v>0</v>
      </c>
      <c r="O79" s="180"/>
      <c r="P79" s="108">
        <f t="shared" si="56"/>
        <v>0</v>
      </c>
      <c r="Q79" s="108">
        <f t="shared" si="52"/>
        <v>0</v>
      </c>
      <c r="R79" s="180">
        <v>4</v>
      </c>
      <c r="S79" s="108">
        <f t="shared" si="39"/>
        <v>1200</v>
      </c>
      <c r="T79" s="180"/>
      <c r="U79" s="108">
        <f t="shared" si="31"/>
        <v>0</v>
      </c>
      <c r="V79" s="108">
        <f t="shared" si="40"/>
        <v>1200</v>
      </c>
      <c r="W79" s="180"/>
      <c r="X79" s="108">
        <f t="shared" si="26"/>
        <v>0</v>
      </c>
      <c r="Y79" s="180"/>
      <c r="Z79" s="108">
        <f t="shared" si="32"/>
        <v>0</v>
      </c>
      <c r="AA79" s="108">
        <f t="shared" si="41"/>
        <v>0</v>
      </c>
      <c r="AB79" s="180"/>
      <c r="AC79" s="108">
        <f t="shared" si="33"/>
        <v>0</v>
      </c>
      <c r="AD79" s="180"/>
      <c r="AE79" s="108">
        <v>0</v>
      </c>
      <c r="AF79" s="180"/>
      <c r="AG79" s="108">
        <f t="shared" si="42"/>
        <v>0</v>
      </c>
      <c r="AH79" s="180"/>
      <c r="AI79" s="108">
        <f t="shared" si="43"/>
        <v>0</v>
      </c>
      <c r="AJ79" s="180">
        <v>5</v>
      </c>
      <c r="AK79" s="108">
        <f t="shared" si="44"/>
        <v>1500</v>
      </c>
      <c r="AL79" s="180"/>
      <c r="AM79" s="108">
        <f t="shared" si="45"/>
        <v>0</v>
      </c>
      <c r="AN79" s="108">
        <f t="shared" si="46"/>
        <v>1500</v>
      </c>
      <c r="AO79" s="180"/>
      <c r="AP79" s="108">
        <f t="shared" si="57"/>
        <v>0</v>
      </c>
      <c r="AQ79" s="180"/>
      <c r="AR79" s="108">
        <f t="shared" si="34"/>
        <v>0</v>
      </c>
      <c r="AS79" s="108">
        <f t="shared" si="47"/>
        <v>0</v>
      </c>
      <c r="AT79" s="180"/>
      <c r="AU79" s="108">
        <f t="shared" si="48"/>
        <v>0</v>
      </c>
      <c r="AV79" s="180"/>
      <c r="AW79" s="108">
        <f t="shared" si="49"/>
        <v>0</v>
      </c>
      <c r="AX79" s="108">
        <f t="shared" si="50"/>
        <v>0</v>
      </c>
      <c r="AY79" s="108">
        <f t="shared" si="51"/>
        <v>2700</v>
      </c>
      <c r="AZ79" s="179">
        <f t="shared" si="53"/>
        <v>5000</v>
      </c>
      <c r="BA79" s="179">
        <f t="shared" si="54"/>
        <v>2700</v>
      </c>
    </row>
    <row r="80" s="236" customFormat="1" ht="20" customHeight="1" spans="1:53">
      <c r="A80" s="255">
        <v>74</v>
      </c>
      <c r="B80" s="258" t="s">
        <v>319</v>
      </c>
      <c r="C80" s="271" t="s">
        <v>336</v>
      </c>
      <c r="D80" s="271" t="s">
        <v>345</v>
      </c>
      <c r="E80" s="271" t="s">
        <v>349</v>
      </c>
      <c r="F80" s="58" t="s">
        <v>350</v>
      </c>
      <c r="G80" s="271">
        <v>3</v>
      </c>
      <c r="H80" s="289" t="s">
        <v>351</v>
      </c>
      <c r="I80" s="180"/>
      <c r="J80" s="108">
        <f t="shared" si="29"/>
        <v>0</v>
      </c>
      <c r="K80" s="180"/>
      <c r="L80" s="108">
        <f t="shared" si="38"/>
        <v>0</v>
      </c>
      <c r="M80" s="180"/>
      <c r="N80" s="108">
        <f t="shared" si="55"/>
        <v>0</v>
      </c>
      <c r="O80" s="180"/>
      <c r="P80" s="108">
        <f t="shared" si="56"/>
        <v>0</v>
      </c>
      <c r="Q80" s="108">
        <f t="shared" si="52"/>
        <v>0</v>
      </c>
      <c r="R80" s="180"/>
      <c r="S80" s="108">
        <f t="shared" si="39"/>
        <v>0</v>
      </c>
      <c r="T80" s="180"/>
      <c r="U80" s="108">
        <f t="shared" si="31"/>
        <v>0</v>
      </c>
      <c r="V80" s="108">
        <f t="shared" si="40"/>
        <v>0</v>
      </c>
      <c r="W80" s="180"/>
      <c r="X80" s="108">
        <f t="shared" si="26"/>
        <v>0</v>
      </c>
      <c r="Y80" s="180"/>
      <c r="Z80" s="108">
        <f t="shared" si="32"/>
        <v>0</v>
      </c>
      <c r="AA80" s="108">
        <f t="shared" si="41"/>
        <v>0</v>
      </c>
      <c r="AB80" s="180"/>
      <c r="AC80" s="108">
        <f t="shared" si="33"/>
        <v>0</v>
      </c>
      <c r="AD80" s="180"/>
      <c r="AE80" s="108">
        <v>0</v>
      </c>
      <c r="AF80" s="180"/>
      <c r="AG80" s="108">
        <f t="shared" si="42"/>
        <v>0</v>
      </c>
      <c r="AH80" s="180"/>
      <c r="AI80" s="108">
        <f t="shared" si="43"/>
        <v>0</v>
      </c>
      <c r="AJ80" s="180">
        <v>1</v>
      </c>
      <c r="AK80" s="108">
        <f t="shared" si="44"/>
        <v>300</v>
      </c>
      <c r="AL80" s="180"/>
      <c r="AM80" s="108">
        <f t="shared" si="45"/>
        <v>0</v>
      </c>
      <c r="AN80" s="108">
        <f t="shared" si="46"/>
        <v>300</v>
      </c>
      <c r="AO80" s="180"/>
      <c r="AP80" s="108">
        <f t="shared" si="57"/>
        <v>0</v>
      </c>
      <c r="AQ80" s="180"/>
      <c r="AR80" s="108">
        <f t="shared" si="34"/>
        <v>0</v>
      </c>
      <c r="AS80" s="108">
        <f t="shared" si="47"/>
        <v>0</v>
      </c>
      <c r="AT80" s="180"/>
      <c r="AU80" s="108">
        <f t="shared" si="48"/>
        <v>0</v>
      </c>
      <c r="AV80" s="180"/>
      <c r="AW80" s="108">
        <f t="shared" si="49"/>
        <v>0</v>
      </c>
      <c r="AX80" s="108">
        <f t="shared" si="50"/>
        <v>0</v>
      </c>
      <c r="AY80" s="108">
        <f t="shared" si="51"/>
        <v>300</v>
      </c>
      <c r="AZ80" s="179">
        <f t="shared" si="53"/>
        <v>3000</v>
      </c>
      <c r="BA80" s="179">
        <f t="shared" si="54"/>
        <v>300</v>
      </c>
    </row>
    <row r="81" s="236" customFormat="1" ht="20" customHeight="1" spans="1:53">
      <c r="A81" s="255">
        <v>75</v>
      </c>
      <c r="B81" s="258" t="s">
        <v>319</v>
      </c>
      <c r="C81" s="270" t="s">
        <v>336</v>
      </c>
      <c r="D81" s="270" t="s">
        <v>352</v>
      </c>
      <c r="E81" s="270" t="s">
        <v>353</v>
      </c>
      <c r="F81" s="58" t="s">
        <v>354</v>
      </c>
      <c r="G81" s="270">
        <v>1</v>
      </c>
      <c r="H81" s="289" t="s">
        <v>355</v>
      </c>
      <c r="I81" s="180"/>
      <c r="J81" s="108">
        <f t="shared" si="29"/>
        <v>0</v>
      </c>
      <c r="K81" s="180"/>
      <c r="L81" s="108">
        <f t="shared" si="38"/>
        <v>0</v>
      </c>
      <c r="M81" s="180"/>
      <c r="N81" s="108">
        <f t="shared" si="55"/>
        <v>0</v>
      </c>
      <c r="O81" s="180"/>
      <c r="P81" s="108">
        <f t="shared" si="56"/>
        <v>0</v>
      </c>
      <c r="Q81" s="108">
        <f t="shared" si="52"/>
        <v>0</v>
      </c>
      <c r="R81" s="180">
        <v>2</v>
      </c>
      <c r="S81" s="108">
        <f t="shared" si="39"/>
        <v>600</v>
      </c>
      <c r="T81" s="180"/>
      <c r="U81" s="108">
        <f t="shared" si="31"/>
        <v>0</v>
      </c>
      <c r="V81" s="108">
        <f t="shared" si="40"/>
        <v>600</v>
      </c>
      <c r="W81" s="180"/>
      <c r="X81" s="108">
        <f t="shared" ref="X81:X144" si="58">W81*400</f>
        <v>0</v>
      </c>
      <c r="Y81" s="180"/>
      <c r="Z81" s="108">
        <f t="shared" si="32"/>
        <v>0</v>
      </c>
      <c r="AA81" s="108">
        <f t="shared" si="41"/>
        <v>0</v>
      </c>
      <c r="AB81" s="180"/>
      <c r="AC81" s="108">
        <f t="shared" si="33"/>
        <v>0</v>
      </c>
      <c r="AD81" s="180"/>
      <c r="AE81" s="108">
        <v>0</v>
      </c>
      <c r="AF81" s="180"/>
      <c r="AG81" s="108">
        <f t="shared" si="42"/>
        <v>0</v>
      </c>
      <c r="AH81" s="180"/>
      <c r="AI81" s="108">
        <f t="shared" si="43"/>
        <v>0</v>
      </c>
      <c r="AJ81" s="180">
        <v>2</v>
      </c>
      <c r="AK81" s="108">
        <f t="shared" si="44"/>
        <v>600</v>
      </c>
      <c r="AL81" s="180"/>
      <c r="AM81" s="108">
        <f t="shared" si="45"/>
        <v>0</v>
      </c>
      <c r="AN81" s="108">
        <f t="shared" si="46"/>
        <v>600</v>
      </c>
      <c r="AO81" s="180"/>
      <c r="AP81" s="108">
        <f t="shared" si="57"/>
        <v>0</v>
      </c>
      <c r="AQ81" s="180"/>
      <c r="AR81" s="108">
        <f t="shared" si="34"/>
        <v>0</v>
      </c>
      <c r="AS81" s="108">
        <f t="shared" si="47"/>
        <v>0</v>
      </c>
      <c r="AT81" s="180"/>
      <c r="AU81" s="108">
        <f t="shared" si="48"/>
        <v>0</v>
      </c>
      <c r="AV81" s="180"/>
      <c r="AW81" s="108">
        <f t="shared" si="49"/>
        <v>0</v>
      </c>
      <c r="AX81" s="108">
        <f t="shared" si="50"/>
        <v>0</v>
      </c>
      <c r="AY81" s="108">
        <f t="shared" si="51"/>
        <v>1200</v>
      </c>
      <c r="AZ81" s="179">
        <f t="shared" si="53"/>
        <v>1000</v>
      </c>
      <c r="BA81" s="179">
        <f t="shared" si="54"/>
        <v>1000</v>
      </c>
    </row>
    <row r="82" s="236" customFormat="1" ht="20" customHeight="1" spans="1:53">
      <c r="A82" s="255">
        <v>76</v>
      </c>
      <c r="B82" s="258" t="s">
        <v>319</v>
      </c>
      <c r="C82" s="272" t="s">
        <v>336</v>
      </c>
      <c r="D82" s="272" t="s">
        <v>356</v>
      </c>
      <c r="E82" s="273" t="s">
        <v>357</v>
      </c>
      <c r="F82" s="90" t="s">
        <v>358</v>
      </c>
      <c r="G82" s="272">
        <v>1</v>
      </c>
      <c r="H82" s="290" t="s">
        <v>359</v>
      </c>
      <c r="I82" s="275"/>
      <c r="J82" s="108">
        <f t="shared" si="29"/>
        <v>0</v>
      </c>
      <c r="K82" s="275"/>
      <c r="L82" s="108">
        <f t="shared" si="38"/>
        <v>0</v>
      </c>
      <c r="M82" s="275"/>
      <c r="N82" s="108">
        <f t="shared" si="55"/>
        <v>0</v>
      </c>
      <c r="O82" s="275"/>
      <c r="P82" s="108">
        <f t="shared" si="56"/>
        <v>0</v>
      </c>
      <c r="Q82" s="108">
        <f t="shared" si="52"/>
        <v>0</v>
      </c>
      <c r="R82" s="275">
        <v>4</v>
      </c>
      <c r="S82" s="108">
        <f t="shared" si="39"/>
        <v>1200</v>
      </c>
      <c r="T82" s="275"/>
      <c r="U82" s="108">
        <f t="shared" si="31"/>
        <v>0</v>
      </c>
      <c r="V82" s="108">
        <f t="shared" si="40"/>
        <v>1200</v>
      </c>
      <c r="W82" s="275"/>
      <c r="X82" s="108">
        <f t="shared" si="58"/>
        <v>0</v>
      </c>
      <c r="Y82" s="275"/>
      <c r="Z82" s="108">
        <f t="shared" si="32"/>
        <v>0</v>
      </c>
      <c r="AA82" s="108">
        <f t="shared" si="41"/>
        <v>0</v>
      </c>
      <c r="AB82" s="275"/>
      <c r="AC82" s="108">
        <f t="shared" si="33"/>
        <v>0</v>
      </c>
      <c r="AD82" s="275"/>
      <c r="AE82" s="108">
        <v>0</v>
      </c>
      <c r="AF82" s="275">
        <v>3</v>
      </c>
      <c r="AG82" s="108">
        <f t="shared" si="42"/>
        <v>3000</v>
      </c>
      <c r="AH82" s="275">
        <v>1</v>
      </c>
      <c r="AI82" s="108">
        <f t="shared" si="43"/>
        <v>300</v>
      </c>
      <c r="AJ82" s="275">
        <v>5</v>
      </c>
      <c r="AK82" s="108">
        <f t="shared" si="44"/>
        <v>1500</v>
      </c>
      <c r="AL82" s="275"/>
      <c r="AM82" s="108">
        <f t="shared" si="45"/>
        <v>0</v>
      </c>
      <c r="AN82" s="108">
        <f t="shared" si="46"/>
        <v>4800</v>
      </c>
      <c r="AO82" s="275">
        <v>5</v>
      </c>
      <c r="AP82" s="108">
        <f t="shared" si="57"/>
        <v>100</v>
      </c>
      <c r="AQ82" s="275"/>
      <c r="AR82" s="108">
        <f t="shared" si="34"/>
        <v>0</v>
      </c>
      <c r="AS82" s="108">
        <f t="shared" si="47"/>
        <v>100</v>
      </c>
      <c r="AT82" s="275"/>
      <c r="AU82" s="108">
        <f t="shared" si="48"/>
        <v>0</v>
      </c>
      <c r="AV82" s="275"/>
      <c r="AW82" s="108">
        <f t="shared" si="49"/>
        <v>0</v>
      </c>
      <c r="AX82" s="108">
        <f t="shared" si="50"/>
        <v>0</v>
      </c>
      <c r="AY82" s="108">
        <f t="shared" si="51"/>
        <v>6100</v>
      </c>
      <c r="AZ82" s="179">
        <f t="shared" si="53"/>
        <v>1000</v>
      </c>
      <c r="BA82" s="179">
        <f t="shared" si="54"/>
        <v>1000</v>
      </c>
    </row>
    <row r="83" s="236" customFormat="1" ht="20" customHeight="1" spans="1:53">
      <c r="A83" s="255">
        <v>77</v>
      </c>
      <c r="B83" s="258" t="s">
        <v>319</v>
      </c>
      <c r="C83" s="270" t="s">
        <v>360</v>
      </c>
      <c r="D83" s="270" t="s">
        <v>361</v>
      </c>
      <c r="E83" s="270" t="s">
        <v>362</v>
      </c>
      <c r="F83" s="58" t="s">
        <v>363</v>
      </c>
      <c r="G83" s="270">
        <v>4</v>
      </c>
      <c r="H83" s="274" t="s">
        <v>364</v>
      </c>
      <c r="I83" s="180"/>
      <c r="J83" s="108">
        <f t="shared" si="29"/>
        <v>0</v>
      </c>
      <c r="K83" s="180"/>
      <c r="L83" s="108">
        <f t="shared" si="38"/>
        <v>0</v>
      </c>
      <c r="M83" s="180"/>
      <c r="N83" s="108">
        <f t="shared" si="55"/>
        <v>0</v>
      </c>
      <c r="O83" s="180"/>
      <c r="P83" s="108">
        <f t="shared" si="56"/>
        <v>0</v>
      </c>
      <c r="Q83" s="108">
        <f t="shared" si="52"/>
        <v>0</v>
      </c>
      <c r="R83" s="180"/>
      <c r="S83" s="108">
        <f t="shared" si="39"/>
        <v>0</v>
      </c>
      <c r="T83" s="180"/>
      <c r="U83" s="108">
        <f t="shared" si="31"/>
        <v>0</v>
      </c>
      <c r="V83" s="108">
        <f t="shared" si="40"/>
        <v>0</v>
      </c>
      <c r="W83" s="180"/>
      <c r="X83" s="108">
        <f t="shared" si="58"/>
        <v>0</v>
      </c>
      <c r="Y83" s="180"/>
      <c r="Z83" s="108">
        <f t="shared" si="32"/>
        <v>0</v>
      </c>
      <c r="AA83" s="108">
        <f t="shared" si="41"/>
        <v>0</v>
      </c>
      <c r="AB83" s="180"/>
      <c r="AC83" s="108">
        <f t="shared" si="33"/>
        <v>0</v>
      </c>
      <c r="AD83" s="180"/>
      <c r="AE83" s="108">
        <v>0</v>
      </c>
      <c r="AF83" s="180"/>
      <c r="AG83" s="108">
        <f t="shared" si="42"/>
        <v>0</v>
      </c>
      <c r="AH83" s="180"/>
      <c r="AI83" s="108">
        <f t="shared" si="43"/>
        <v>0</v>
      </c>
      <c r="AJ83" s="180">
        <v>2</v>
      </c>
      <c r="AK83" s="108">
        <f t="shared" si="44"/>
        <v>600</v>
      </c>
      <c r="AL83" s="180"/>
      <c r="AM83" s="108">
        <f t="shared" si="45"/>
        <v>0</v>
      </c>
      <c r="AN83" s="108">
        <f t="shared" si="46"/>
        <v>600</v>
      </c>
      <c r="AO83" s="180">
        <v>5</v>
      </c>
      <c r="AP83" s="108">
        <f t="shared" si="57"/>
        <v>100</v>
      </c>
      <c r="AQ83" s="180"/>
      <c r="AR83" s="108">
        <f t="shared" si="34"/>
        <v>0</v>
      </c>
      <c r="AS83" s="108">
        <f t="shared" si="47"/>
        <v>100</v>
      </c>
      <c r="AT83" s="180">
        <v>7</v>
      </c>
      <c r="AU83" s="108">
        <f t="shared" si="48"/>
        <v>1400</v>
      </c>
      <c r="AV83" s="180">
        <v>3</v>
      </c>
      <c r="AW83" s="108">
        <f t="shared" si="49"/>
        <v>1800</v>
      </c>
      <c r="AX83" s="108">
        <f t="shared" si="50"/>
        <v>3200</v>
      </c>
      <c r="AY83" s="108">
        <f t="shared" si="51"/>
        <v>3900</v>
      </c>
      <c r="AZ83" s="179">
        <f t="shared" si="53"/>
        <v>4000</v>
      </c>
      <c r="BA83" s="179">
        <f t="shared" si="54"/>
        <v>3900</v>
      </c>
    </row>
    <row r="84" s="236" customFormat="1" ht="20" customHeight="1" spans="1:53">
      <c r="A84" s="255">
        <v>78</v>
      </c>
      <c r="B84" s="258" t="s">
        <v>319</v>
      </c>
      <c r="C84" s="270" t="s">
        <v>365</v>
      </c>
      <c r="D84" s="270" t="s">
        <v>366</v>
      </c>
      <c r="E84" s="270" t="s">
        <v>367</v>
      </c>
      <c r="F84" s="58" t="s">
        <v>327</v>
      </c>
      <c r="G84" s="270">
        <v>3</v>
      </c>
      <c r="H84" s="289" t="s">
        <v>368</v>
      </c>
      <c r="I84" s="180"/>
      <c r="J84" s="108">
        <f t="shared" si="29"/>
        <v>0</v>
      </c>
      <c r="K84" s="180"/>
      <c r="L84" s="108">
        <f t="shared" si="38"/>
        <v>0</v>
      </c>
      <c r="M84" s="180"/>
      <c r="N84" s="108">
        <f t="shared" si="55"/>
        <v>0</v>
      </c>
      <c r="O84" s="180"/>
      <c r="P84" s="108">
        <f t="shared" si="56"/>
        <v>0</v>
      </c>
      <c r="Q84" s="108">
        <f t="shared" si="52"/>
        <v>0</v>
      </c>
      <c r="R84" s="180">
        <v>2</v>
      </c>
      <c r="S84" s="108">
        <f t="shared" si="39"/>
        <v>600</v>
      </c>
      <c r="T84" s="180"/>
      <c r="U84" s="108">
        <f t="shared" si="31"/>
        <v>0</v>
      </c>
      <c r="V84" s="108">
        <f t="shared" si="40"/>
        <v>600</v>
      </c>
      <c r="W84" s="180"/>
      <c r="X84" s="108">
        <f t="shared" si="58"/>
        <v>0</v>
      </c>
      <c r="Y84" s="180"/>
      <c r="Z84" s="108">
        <f t="shared" si="32"/>
        <v>0</v>
      </c>
      <c r="AA84" s="108">
        <f t="shared" si="41"/>
        <v>0</v>
      </c>
      <c r="AB84" s="180"/>
      <c r="AC84" s="108">
        <f t="shared" si="33"/>
        <v>0</v>
      </c>
      <c r="AD84" s="180"/>
      <c r="AE84" s="108">
        <v>0</v>
      </c>
      <c r="AF84" s="180"/>
      <c r="AG84" s="108">
        <f t="shared" si="42"/>
        <v>0</v>
      </c>
      <c r="AH84" s="180"/>
      <c r="AI84" s="108">
        <f t="shared" si="43"/>
        <v>0</v>
      </c>
      <c r="AJ84" s="180">
        <v>7</v>
      </c>
      <c r="AK84" s="108">
        <f t="shared" si="44"/>
        <v>2100</v>
      </c>
      <c r="AL84" s="180"/>
      <c r="AM84" s="108">
        <f t="shared" si="45"/>
        <v>0</v>
      </c>
      <c r="AN84" s="108">
        <f t="shared" si="46"/>
        <v>2100</v>
      </c>
      <c r="AO84" s="180">
        <v>10</v>
      </c>
      <c r="AP84" s="108">
        <f t="shared" si="57"/>
        <v>200</v>
      </c>
      <c r="AQ84" s="180"/>
      <c r="AR84" s="108">
        <f t="shared" si="34"/>
        <v>0</v>
      </c>
      <c r="AS84" s="108">
        <f t="shared" si="47"/>
        <v>200</v>
      </c>
      <c r="AT84" s="180"/>
      <c r="AU84" s="108">
        <f t="shared" si="48"/>
        <v>0</v>
      </c>
      <c r="AV84" s="180"/>
      <c r="AW84" s="108">
        <f t="shared" si="49"/>
        <v>0</v>
      </c>
      <c r="AX84" s="108">
        <f t="shared" si="50"/>
        <v>0</v>
      </c>
      <c r="AY84" s="108">
        <f t="shared" si="51"/>
        <v>2900</v>
      </c>
      <c r="AZ84" s="179">
        <f t="shared" si="53"/>
        <v>3000</v>
      </c>
      <c r="BA84" s="179">
        <f t="shared" si="54"/>
        <v>2900</v>
      </c>
    </row>
    <row r="85" s="236" customFormat="1" ht="20" customHeight="1" spans="1:53">
      <c r="A85" s="255">
        <v>79</v>
      </c>
      <c r="B85" s="258" t="s">
        <v>319</v>
      </c>
      <c r="C85" s="270" t="s">
        <v>365</v>
      </c>
      <c r="D85" s="270" t="s">
        <v>369</v>
      </c>
      <c r="E85" s="270" t="s">
        <v>370</v>
      </c>
      <c r="F85" s="58" t="s">
        <v>371</v>
      </c>
      <c r="G85" s="270">
        <v>2</v>
      </c>
      <c r="H85" s="289" t="s">
        <v>372</v>
      </c>
      <c r="I85" s="180"/>
      <c r="J85" s="108">
        <f t="shared" si="29"/>
        <v>0</v>
      </c>
      <c r="K85" s="180"/>
      <c r="L85" s="108">
        <f t="shared" si="38"/>
        <v>0</v>
      </c>
      <c r="M85" s="180"/>
      <c r="N85" s="108">
        <f t="shared" si="55"/>
        <v>0</v>
      </c>
      <c r="O85" s="180"/>
      <c r="P85" s="108">
        <f t="shared" si="56"/>
        <v>0</v>
      </c>
      <c r="Q85" s="108">
        <f t="shared" si="52"/>
        <v>0</v>
      </c>
      <c r="R85" s="180">
        <v>2</v>
      </c>
      <c r="S85" s="108">
        <f t="shared" si="39"/>
        <v>600</v>
      </c>
      <c r="T85" s="180"/>
      <c r="U85" s="108">
        <f t="shared" si="31"/>
        <v>0</v>
      </c>
      <c r="V85" s="108">
        <f t="shared" si="40"/>
        <v>600</v>
      </c>
      <c r="W85" s="180"/>
      <c r="X85" s="108">
        <f t="shared" si="58"/>
        <v>0</v>
      </c>
      <c r="Y85" s="180"/>
      <c r="Z85" s="108">
        <f t="shared" si="32"/>
        <v>0</v>
      </c>
      <c r="AA85" s="108">
        <f t="shared" si="41"/>
        <v>0</v>
      </c>
      <c r="AB85" s="180"/>
      <c r="AC85" s="108">
        <f t="shared" si="33"/>
        <v>0</v>
      </c>
      <c r="AD85" s="180"/>
      <c r="AE85" s="108">
        <v>0</v>
      </c>
      <c r="AF85" s="180"/>
      <c r="AG85" s="108">
        <f t="shared" si="42"/>
        <v>0</v>
      </c>
      <c r="AH85" s="180"/>
      <c r="AI85" s="108">
        <f t="shared" si="43"/>
        <v>0</v>
      </c>
      <c r="AJ85" s="180"/>
      <c r="AK85" s="108">
        <f t="shared" si="44"/>
        <v>0</v>
      </c>
      <c r="AL85" s="180"/>
      <c r="AM85" s="108">
        <f t="shared" si="45"/>
        <v>0</v>
      </c>
      <c r="AN85" s="108">
        <f t="shared" si="46"/>
        <v>0</v>
      </c>
      <c r="AO85" s="180">
        <v>10</v>
      </c>
      <c r="AP85" s="108">
        <f t="shared" si="57"/>
        <v>200</v>
      </c>
      <c r="AQ85" s="180"/>
      <c r="AR85" s="108">
        <f t="shared" si="34"/>
        <v>0</v>
      </c>
      <c r="AS85" s="108">
        <f t="shared" si="47"/>
        <v>200</v>
      </c>
      <c r="AT85" s="180"/>
      <c r="AU85" s="108">
        <f t="shared" si="48"/>
        <v>0</v>
      </c>
      <c r="AV85" s="180"/>
      <c r="AW85" s="108">
        <f t="shared" si="49"/>
        <v>0</v>
      </c>
      <c r="AX85" s="108">
        <f t="shared" si="50"/>
        <v>0</v>
      </c>
      <c r="AY85" s="108">
        <f t="shared" si="51"/>
        <v>800</v>
      </c>
      <c r="AZ85" s="179">
        <f t="shared" si="53"/>
        <v>2000</v>
      </c>
      <c r="BA85" s="179">
        <f t="shared" si="54"/>
        <v>800</v>
      </c>
    </row>
    <row r="86" s="236" customFormat="1" ht="20" customHeight="1" spans="1:53">
      <c r="A86" s="255">
        <v>80</v>
      </c>
      <c r="B86" s="258" t="s">
        <v>319</v>
      </c>
      <c r="C86" s="270" t="s">
        <v>365</v>
      </c>
      <c r="D86" s="270" t="s">
        <v>369</v>
      </c>
      <c r="E86" s="271" t="s">
        <v>373</v>
      </c>
      <c r="F86" s="58" t="s">
        <v>331</v>
      </c>
      <c r="G86" s="271">
        <v>3</v>
      </c>
      <c r="H86" s="289" t="s">
        <v>374</v>
      </c>
      <c r="I86" s="180"/>
      <c r="J86" s="108">
        <f t="shared" si="29"/>
        <v>0</v>
      </c>
      <c r="K86" s="180"/>
      <c r="L86" s="108">
        <f t="shared" si="38"/>
        <v>0</v>
      </c>
      <c r="M86" s="180"/>
      <c r="N86" s="108">
        <f t="shared" si="55"/>
        <v>0</v>
      </c>
      <c r="O86" s="180"/>
      <c r="P86" s="108">
        <f t="shared" si="56"/>
        <v>0</v>
      </c>
      <c r="Q86" s="108">
        <f t="shared" si="52"/>
        <v>0</v>
      </c>
      <c r="R86" s="180">
        <v>4</v>
      </c>
      <c r="S86" s="108">
        <f t="shared" si="39"/>
        <v>1200</v>
      </c>
      <c r="T86" s="180"/>
      <c r="U86" s="108">
        <f t="shared" si="31"/>
        <v>0</v>
      </c>
      <c r="V86" s="108">
        <f t="shared" si="40"/>
        <v>1200</v>
      </c>
      <c r="W86" s="180"/>
      <c r="X86" s="108">
        <f t="shared" si="58"/>
        <v>0</v>
      </c>
      <c r="Y86" s="180"/>
      <c r="Z86" s="108">
        <f t="shared" si="32"/>
        <v>0</v>
      </c>
      <c r="AA86" s="108">
        <f t="shared" si="41"/>
        <v>0</v>
      </c>
      <c r="AB86" s="180"/>
      <c r="AC86" s="108">
        <f t="shared" si="33"/>
        <v>0</v>
      </c>
      <c r="AD86" s="180"/>
      <c r="AE86" s="108">
        <v>0</v>
      </c>
      <c r="AF86" s="180"/>
      <c r="AG86" s="108">
        <f t="shared" si="42"/>
        <v>0</v>
      </c>
      <c r="AH86" s="180"/>
      <c r="AI86" s="108">
        <f t="shared" si="43"/>
        <v>0</v>
      </c>
      <c r="AJ86" s="180">
        <v>5</v>
      </c>
      <c r="AK86" s="108">
        <f t="shared" si="44"/>
        <v>1500</v>
      </c>
      <c r="AL86" s="180"/>
      <c r="AM86" s="108">
        <f t="shared" si="45"/>
        <v>0</v>
      </c>
      <c r="AN86" s="108">
        <f t="shared" si="46"/>
        <v>1500</v>
      </c>
      <c r="AO86" s="180">
        <v>10</v>
      </c>
      <c r="AP86" s="108">
        <f t="shared" si="57"/>
        <v>200</v>
      </c>
      <c r="AQ86" s="180">
        <v>5</v>
      </c>
      <c r="AR86" s="108">
        <f t="shared" si="34"/>
        <v>100</v>
      </c>
      <c r="AS86" s="108">
        <f t="shared" si="47"/>
        <v>300</v>
      </c>
      <c r="AT86" s="180"/>
      <c r="AU86" s="108">
        <f t="shared" si="48"/>
        <v>0</v>
      </c>
      <c r="AV86" s="180"/>
      <c r="AW86" s="108">
        <f t="shared" si="49"/>
        <v>0</v>
      </c>
      <c r="AX86" s="108">
        <f t="shared" si="50"/>
        <v>0</v>
      </c>
      <c r="AY86" s="108">
        <f t="shared" si="51"/>
        <v>3000</v>
      </c>
      <c r="AZ86" s="179">
        <f t="shared" si="53"/>
        <v>3000</v>
      </c>
      <c r="BA86" s="179">
        <f t="shared" si="54"/>
        <v>3000</v>
      </c>
    </row>
    <row r="87" s="236" customFormat="1" ht="20" customHeight="1" spans="1:53">
      <c r="A87" s="255">
        <v>81</v>
      </c>
      <c r="B87" s="258" t="s">
        <v>319</v>
      </c>
      <c r="C87" s="270" t="s">
        <v>365</v>
      </c>
      <c r="D87" s="270" t="s">
        <v>369</v>
      </c>
      <c r="E87" s="271" t="s">
        <v>375</v>
      </c>
      <c r="F87" s="58" t="s">
        <v>331</v>
      </c>
      <c r="G87" s="271">
        <v>2</v>
      </c>
      <c r="H87" s="289" t="s">
        <v>376</v>
      </c>
      <c r="I87" s="180"/>
      <c r="J87" s="108">
        <f t="shared" si="29"/>
        <v>0</v>
      </c>
      <c r="K87" s="180"/>
      <c r="L87" s="108">
        <f t="shared" si="38"/>
        <v>0</v>
      </c>
      <c r="M87" s="180"/>
      <c r="N87" s="108">
        <f t="shared" si="55"/>
        <v>0</v>
      </c>
      <c r="O87" s="180"/>
      <c r="P87" s="108">
        <f t="shared" si="56"/>
        <v>0</v>
      </c>
      <c r="Q87" s="108">
        <f t="shared" si="52"/>
        <v>0</v>
      </c>
      <c r="R87" s="180">
        <v>1.5</v>
      </c>
      <c r="S87" s="108">
        <f t="shared" si="39"/>
        <v>450</v>
      </c>
      <c r="T87" s="180"/>
      <c r="U87" s="108">
        <f t="shared" si="31"/>
        <v>0</v>
      </c>
      <c r="V87" s="108">
        <f t="shared" si="40"/>
        <v>450</v>
      </c>
      <c r="W87" s="180">
        <v>1</v>
      </c>
      <c r="X87" s="108">
        <f t="shared" si="58"/>
        <v>400</v>
      </c>
      <c r="Y87" s="180"/>
      <c r="Z87" s="108">
        <f t="shared" si="32"/>
        <v>0</v>
      </c>
      <c r="AA87" s="108">
        <f t="shared" si="41"/>
        <v>400</v>
      </c>
      <c r="AB87" s="180"/>
      <c r="AC87" s="108">
        <f t="shared" si="33"/>
        <v>0</v>
      </c>
      <c r="AD87" s="180"/>
      <c r="AE87" s="108">
        <v>0</v>
      </c>
      <c r="AF87" s="180"/>
      <c r="AG87" s="108">
        <f t="shared" si="42"/>
        <v>0</v>
      </c>
      <c r="AH87" s="180"/>
      <c r="AI87" s="108">
        <f t="shared" si="43"/>
        <v>0</v>
      </c>
      <c r="AJ87" s="180">
        <v>2</v>
      </c>
      <c r="AK87" s="108">
        <f t="shared" si="44"/>
        <v>600</v>
      </c>
      <c r="AL87" s="180"/>
      <c r="AM87" s="108">
        <f t="shared" si="45"/>
        <v>0</v>
      </c>
      <c r="AN87" s="108">
        <f t="shared" si="46"/>
        <v>600</v>
      </c>
      <c r="AO87" s="180"/>
      <c r="AP87" s="108">
        <f t="shared" si="57"/>
        <v>0</v>
      </c>
      <c r="AQ87" s="180"/>
      <c r="AR87" s="108">
        <f t="shared" si="34"/>
        <v>0</v>
      </c>
      <c r="AS87" s="108">
        <f t="shared" si="47"/>
        <v>0</v>
      </c>
      <c r="AT87" s="180"/>
      <c r="AU87" s="108">
        <f t="shared" si="48"/>
        <v>0</v>
      </c>
      <c r="AV87" s="180"/>
      <c r="AW87" s="108">
        <f t="shared" si="49"/>
        <v>0</v>
      </c>
      <c r="AX87" s="108">
        <f t="shared" si="50"/>
        <v>0</v>
      </c>
      <c r="AY87" s="108">
        <f t="shared" si="51"/>
        <v>1450</v>
      </c>
      <c r="AZ87" s="179">
        <f t="shared" si="53"/>
        <v>2000</v>
      </c>
      <c r="BA87" s="179">
        <f t="shared" si="54"/>
        <v>1450</v>
      </c>
    </row>
    <row r="88" s="236" customFormat="1" ht="20" customHeight="1" spans="1:53">
      <c r="A88" s="255">
        <v>82</v>
      </c>
      <c r="B88" s="258" t="s">
        <v>319</v>
      </c>
      <c r="C88" s="270" t="s">
        <v>377</v>
      </c>
      <c r="D88" s="270" t="s">
        <v>378</v>
      </c>
      <c r="E88" s="270" t="s">
        <v>379</v>
      </c>
      <c r="F88" s="58" t="s">
        <v>331</v>
      </c>
      <c r="G88" s="270">
        <v>4</v>
      </c>
      <c r="H88" s="289" t="s">
        <v>380</v>
      </c>
      <c r="I88" s="180"/>
      <c r="J88" s="108">
        <f t="shared" si="29"/>
        <v>0</v>
      </c>
      <c r="K88" s="180"/>
      <c r="L88" s="108">
        <f t="shared" si="38"/>
        <v>0</v>
      </c>
      <c r="M88" s="180"/>
      <c r="N88" s="108">
        <f t="shared" si="55"/>
        <v>0</v>
      </c>
      <c r="O88" s="180"/>
      <c r="P88" s="108">
        <f t="shared" si="56"/>
        <v>0</v>
      </c>
      <c r="Q88" s="108">
        <f t="shared" si="52"/>
        <v>0</v>
      </c>
      <c r="R88" s="180">
        <v>2.5</v>
      </c>
      <c r="S88" s="108">
        <f t="shared" si="39"/>
        <v>750</v>
      </c>
      <c r="T88" s="180"/>
      <c r="U88" s="108">
        <f t="shared" si="31"/>
        <v>0</v>
      </c>
      <c r="V88" s="108">
        <f t="shared" si="40"/>
        <v>750</v>
      </c>
      <c r="W88" s="180"/>
      <c r="X88" s="108">
        <f t="shared" si="58"/>
        <v>0</v>
      </c>
      <c r="Y88" s="180"/>
      <c r="Z88" s="108">
        <f t="shared" si="32"/>
        <v>0</v>
      </c>
      <c r="AA88" s="108">
        <f t="shared" si="41"/>
        <v>0</v>
      </c>
      <c r="AB88" s="180"/>
      <c r="AC88" s="108">
        <f t="shared" si="33"/>
        <v>0</v>
      </c>
      <c r="AD88" s="180"/>
      <c r="AE88" s="108">
        <v>0</v>
      </c>
      <c r="AF88" s="180"/>
      <c r="AG88" s="108">
        <f t="shared" si="42"/>
        <v>0</v>
      </c>
      <c r="AH88" s="180"/>
      <c r="AI88" s="108">
        <f t="shared" si="43"/>
        <v>0</v>
      </c>
      <c r="AJ88" s="180">
        <v>1</v>
      </c>
      <c r="AK88" s="108">
        <f t="shared" si="44"/>
        <v>300</v>
      </c>
      <c r="AL88" s="180"/>
      <c r="AM88" s="108">
        <f t="shared" si="45"/>
        <v>0</v>
      </c>
      <c r="AN88" s="108">
        <f t="shared" si="46"/>
        <v>300</v>
      </c>
      <c r="AO88" s="180"/>
      <c r="AP88" s="108">
        <f t="shared" si="57"/>
        <v>0</v>
      </c>
      <c r="AQ88" s="180"/>
      <c r="AR88" s="108">
        <f t="shared" si="34"/>
        <v>0</v>
      </c>
      <c r="AS88" s="108">
        <f t="shared" si="47"/>
        <v>0</v>
      </c>
      <c r="AT88" s="180"/>
      <c r="AU88" s="108">
        <f t="shared" si="48"/>
        <v>0</v>
      </c>
      <c r="AV88" s="180"/>
      <c r="AW88" s="108">
        <f t="shared" si="49"/>
        <v>0</v>
      </c>
      <c r="AX88" s="108">
        <f t="shared" si="50"/>
        <v>0</v>
      </c>
      <c r="AY88" s="108">
        <f t="shared" si="51"/>
        <v>1050</v>
      </c>
      <c r="AZ88" s="179">
        <f t="shared" si="53"/>
        <v>4000</v>
      </c>
      <c r="BA88" s="179">
        <v>1050</v>
      </c>
    </row>
    <row r="89" s="236" customFormat="1" ht="20" customHeight="1" spans="1:53">
      <c r="A89" s="255">
        <v>83</v>
      </c>
      <c r="B89" s="258" t="s">
        <v>319</v>
      </c>
      <c r="C89" s="270" t="s">
        <v>377</v>
      </c>
      <c r="D89" s="270" t="s">
        <v>381</v>
      </c>
      <c r="E89" s="270" t="s">
        <v>382</v>
      </c>
      <c r="F89" s="58" t="s">
        <v>383</v>
      </c>
      <c r="G89" s="270">
        <v>4</v>
      </c>
      <c r="H89" s="289" t="s">
        <v>384</v>
      </c>
      <c r="I89" s="180"/>
      <c r="J89" s="108">
        <f t="shared" si="29"/>
        <v>0</v>
      </c>
      <c r="K89" s="180"/>
      <c r="L89" s="108">
        <f t="shared" si="38"/>
        <v>0</v>
      </c>
      <c r="M89" s="180"/>
      <c r="N89" s="108">
        <f t="shared" si="55"/>
        <v>0</v>
      </c>
      <c r="O89" s="180"/>
      <c r="P89" s="108">
        <f t="shared" si="56"/>
        <v>0</v>
      </c>
      <c r="Q89" s="108">
        <f t="shared" si="52"/>
        <v>0</v>
      </c>
      <c r="R89" s="180">
        <v>4.8</v>
      </c>
      <c r="S89" s="108">
        <f t="shared" si="39"/>
        <v>1440</v>
      </c>
      <c r="T89" s="180"/>
      <c r="U89" s="108">
        <f t="shared" si="31"/>
        <v>0</v>
      </c>
      <c r="V89" s="108">
        <f t="shared" si="40"/>
        <v>1440</v>
      </c>
      <c r="W89" s="180"/>
      <c r="X89" s="108">
        <f t="shared" si="58"/>
        <v>0</v>
      </c>
      <c r="Y89" s="180"/>
      <c r="Z89" s="108">
        <f t="shared" si="32"/>
        <v>0</v>
      </c>
      <c r="AA89" s="108">
        <f t="shared" si="41"/>
        <v>0</v>
      </c>
      <c r="AB89" s="180"/>
      <c r="AC89" s="108">
        <f t="shared" si="33"/>
        <v>0</v>
      </c>
      <c r="AD89" s="180"/>
      <c r="AE89" s="108">
        <v>0</v>
      </c>
      <c r="AF89" s="180"/>
      <c r="AG89" s="108">
        <f t="shared" si="42"/>
        <v>0</v>
      </c>
      <c r="AH89" s="180"/>
      <c r="AI89" s="108">
        <f t="shared" si="43"/>
        <v>0</v>
      </c>
      <c r="AJ89" s="180">
        <v>8</v>
      </c>
      <c r="AK89" s="108">
        <f t="shared" si="44"/>
        <v>2400</v>
      </c>
      <c r="AL89" s="180"/>
      <c r="AM89" s="108">
        <f t="shared" si="45"/>
        <v>0</v>
      </c>
      <c r="AN89" s="108">
        <f t="shared" si="46"/>
        <v>2400</v>
      </c>
      <c r="AO89" s="180">
        <v>12</v>
      </c>
      <c r="AP89" s="108">
        <f t="shared" si="57"/>
        <v>240</v>
      </c>
      <c r="AQ89" s="180">
        <v>8</v>
      </c>
      <c r="AR89" s="108">
        <f t="shared" ref="AR89:AR120" si="59">AQ89*20</f>
        <v>160</v>
      </c>
      <c r="AS89" s="108">
        <f t="shared" si="47"/>
        <v>400</v>
      </c>
      <c r="AT89" s="180"/>
      <c r="AU89" s="108">
        <f t="shared" si="48"/>
        <v>0</v>
      </c>
      <c r="AV89" s="180"/>
      <c r="AW89" s="108">
        <f t="shared" si="49"/>
        <v>0</v>
      </c>
      <c r="AX89" s="108">
        <f t="shared" si="50"/>
        <v>0</v>
      </c>
      <c r="AY89" s="108">
        <f t="shared" si="51"/>
        <v>4240</v>
      </c>
      <c r="AZ89" s="179">
        <f t="shared" si="53"/>
        <v>4000</v>
      </c>
      <c r="BA89" s="179">
        <v>4000</v>
      </c>
    </row>
    <row r="90" s="236" customFormat="1" ht="20" customHeight="1" spans="1:53">
      <c r="A90" s="255">
        <v>84</v>
      </c>
      <c r="B90" s="258" t="s">
        <v>319</v>
      </c>
      <c r="C90" s="270" t="s">
        <v>377</v>
      </c>
      <c r="D90" s="271" t="s">
        <v>378</v>
      </c>
      <c r="E90" s="271" t="s">
        <v>385</v>
      </c>
      <c r="F90" s="58" t="s">
        <v>386</v>
      </c>
      <c r="G90" s="271">
        <v>4</v>
      </c>
      <c r="H90" s="289" t="s">
        <v>387</v>
      </c>
      <c r="I90" s="180"/>
      <c r="J90" s="108">
        <f t="shared" si="29"/>
        <v>0</v>
      </c>
      <c r="K90" s="180"/>
      <c r="L90" s="108">
        <f t="shared" si="38"/>
        <v>0</v>
      </c>
      <c r="M90" s="180"/>
      <c r="N90" s="108">
        <f t="shared" si="55"/>
        <v>0</v>
      </c>
      <c r="O90" s="180"/>
      <c r="P90" s="108">
        <f t="shared" si="56"/>
        <v>0</v>
      </c>
      <c r="Q90" s="108">
        <f t="shared" si="52"/>
        <v>0</v>
      </c>
      <c r="R90" s="180">
        <v>2.6</v>
      </c>
      <c r="S90" s="108">
        <f t="shared" si="39"/>
        <v>780</v>
      </c>
      <c r="T90" s="180"/>
      <c r="U90" s="108">
        <f t="shared" si="31"/>
        <v>0</v>
      </c>
      <c r="V90" s="108">
        <f t="shared" si="40"/>
        <v>780</v>
      </c>
      <c r="W90" s="180"/>
      <c r="X90" s="108">
        <f t="shared" si="58"/>
        <v>0</v>
      </c>
      <c r="Y90" s="180"/>
      <c r="Z90" s="108">
        <f t="shared" si="32"/>
        <v>0</v>
      </c>
      <c r="AA90" s="108">
        <f t="shared" si="41"/>
        <v>0</v>
      </c>
      <c r="AB90" s="180"/>
      <c r="AC90" s="108">
        <f t="shared" si="33"/>
        <v>0</v>
      </c>
      <c r="AD90" s="180"/>
      <c r="AE90" s="108">
        <v>0</v>
      </c>
      <c r="AF90" s="180">
        <v>2</v>
      </c>
      <c r="AG90" s="108">
        <f t="shared" si="42"/>
        <v>2000</v>
      </c>
      <c r="AH90" s="180">
        <v>1</v>
      </c>
      <c r="AI90" s="108">
        <f t="shared" si="43"/>
        <v>300</v>
      </c>
      <c r="AJ90" s="180">
        <v>2</v>
      </c>
      <c r="AK90" s="108">
        <f t="shared" si="44"/>
        <v>600</v>
      </c>
      <c r="AL90" s="180"/>
      <c r="AM90" s="108">
        <f t="shared" si="45"/>
        <v>0</v>
      </c>
      <c r="AN90" s="108">
        <f t="shared" si="46"/>
        <v>2900</v>
      </c>
      <c r="AO90" s="180"/>
      <c r="AP90" s="108">
        <f t="shared" si="57"/>
        <v>0</v>
      </c>
      <c r="AQ90" s="180"/>
      <c r="AR90" s="108">
        <f t="shared" si="59"/>
        <v>0</v>
      </c>
      <c r="AS90" s="108">
        <f t="shared" si="47"/>
        <v>0</v>
      </c>
      <c r="AT90" s="180">
        <v>1</v>
      </c>
      <c r="AU90" s="108">
        <f t="shared" si="48"/>
        <v>200</v>
      </c>
      <c r="AV90" s="180">
        <v>7</v>
      </c>
      <c r="AW90" s="108">
        <f t="shared" si="49"/>
        <v>4200</v>
      </c>
      <c r="AX90" s="108">
        <f t="shared" si="50"/>
        <v>4400</v>
      </c>
      <c r="AY90" s="108">
        <f t="shared" si="51"/>
        <v>8080</v>
      </c>
      <c r="AZ90" s="179">
        <f t="shared" si="53"/>
        <v>4000</v>
      </c>
      <c r="BA90" s="179">
        <v>4000</v>
      </c>
    </row>
    <row r="91" s="236" customFormat="1" ht="20" customHeight="1" spans="1:53">
      <c r="A91" s="255">
        <v>85</v>
      </c>
      <c r="B91" s="258" t="s">
        <v>319</v>
      </c>
      <c r="C91" s="270" t="s">
        <v>377</v>
      </c>
      <c r="D91" s="271" t="s">
        <v>388</v>
      </c>
      <c r="E91" s="271" t="s">
        <v>389</v>
      </c>
      <c r="F91" s="58" t="s">
        <v>390</v>
      </c>
      <c r="G91" s="271">
        <v>3</v>
      </c>
      <c r="H91" s="289" t="s">
        <v>391</v>
      </c>
      <c r="I91" s="180"/>
      <c r="J91" s="108">
        <f t="shared" si="29"/>
        <v>0</v>
      </c>
      <c r="K91" s="180"/>
      <c r="L91" s="108">
        <f t="shared" si="38"/>
        <v>0</v>
      </c>
      <c r="M91" s="180"/>
      <c r="N91" s="108">
        <f t="shared" si="55"/>
        <v>0</v>
      </c>
      <c r="O91" s="180"/>
      <c r="P91" s="108">
        <f t="shared" si="56"/>
        <v>0</v>
      </c>
      <c r="Q91" s="108">
        <f t="shared" si="52"/>
        <v>0</v>
      </c>
      <c r="R91" s="180">
        <v>1.5</v>
      </c>
      <c r="S91" s="108">
        <f t="shared" si="39"/>
        <v>450</v>
      </c>
      <c r="T91" s="180"/>
      <c r="U91" s="108">
        <f t="shared" si="31"/>
        <v>0</v>
      </c>
      <c r="V91" s="108">
        <f t="shared" si="40"/>
        <v>450</v>
      </c>
      <c r="W91" s="180"/>
      <c r="X91" s="108">
        <f t="shared" si="58"/>
        <v>0</v>
      </c>
      <c r="Y91" s="180"/>
      <c r="Z91" s="108">
        <f t="shared" si="32"/>
        <v>0</v>
      </c>
      <c r="AA91" s="108">
        <f t="shared" si="41"/>
        <v>0</v>
      </c>
      <c r="AB91" s="180"/>
      <c r="AC91" s="108">
        <f t="shared" si="33"/>
        <v>0</v>
      </c>
      <c r="AD91" s="180"/>
      <c r="AE91" s="108">
        <v>0</v>
      </c>
      <c r="AF91" s="180"/>
      <c r="AG91" s="108">
        <f t="shared" si="42"/>
        <v>0</v>
      </c>
      <c r="AH91" s="180"/>
      <c r="AI91" s="108">
        <f t="shared" si="43"/>
        <v>0</v>
      </c>
      <c r="AJ91" s="180">
        <v>3</v>
      </c>
      <c r="AK91" s="108">
        <f t="shared" si="44"/>
        <v>900</v>
      </c>
      <c r="AL91" s="180"/>
      <c r="AM91" s="108">
        <f t="shared" si="45"/>
        <v>0</v>
      </c>
      <c r="AN91" s="108">
        <f t="shared" si="46"/>
        <v>900</v>
      </c>
      <c r="AO91" s="180"/>
      <c r="AP91" s="108">
        <f t="shared" si="57"/>
        <v>0</v>
      </c>
      <c r="AQ91" s="180"/>
      <c r="AR91" s="108">
        <f t="shared" si="59"/>
        <v>0</v>
      </c>
      <c r="AS91" s="108">
        <f t="shared" si="47"/>
        <v>0</v>
      </c>
      <c r="AT91" s="180"/>
      <c r="AU91" s="108">
        <f t="shared" si="48"/>
        <v>0</v>
      </c>
      <c r="AV91" s="180"/>
      <c r="AW91" s="108">
        <f t="shared" si="49"/>
        <v>0</v>
      </c>
      <c r="AX91" s="108">
        <f t="shared" si="50"/>
        <v>0</v>
      </c>
      <c r="AY91" s="108">
        <f t="shared" si="51"/>
        <v>1350</v>
      </c>
      <c r="AZ91" s="179">
        <f t="shared" si="53"/>
        <v>3000</v>
      </c>
      <c r="BA91" s="179">
        <v>1350</v>
      </c>
    </row>
    <row r="92" s="236" customFormat="1" ht="20" customHeight="1" spans="1:53">
      <c r="A92" s="255">
        <v>86</v>
      </c>
      <c r="B92" s="258" t="s">
        <v>319</v>
      </c>
      <c r="C92" s="270" t="s">
        <v>377</v>
      </c>
      <c r="D92" s="270" t="s">
        <v>392</v>
      </c>
      <c r="E92" s="270" t="s">
        <v>393</v>
      </c>
      <c r="F92" s="58" t="s">
        <v>394</v>
      </c>
      <c r="G92" s="270">
        <v>1</v>
      </c>
      <c r="H92" s="289" t="s">
        <v>395</v>
      </c>
      <c r="I92" s="180"/>
      <c r="J92" s="108">
        <f t="shared" si="29"/>
        <v>0</v>
      </c>
      <c r="K92" s="180"/>
      <c r="L92" s="108">
        <f t="shared" si="38"/>
        <v>0</v>
      </c>
      <c r="M92" s="180"/>
      <c r="N92" s="108">
        <f t="shared" si="55"/>
        <v>0</v>
      </c>
      <c r="O92" s="180"/>
      <c r="P92" s="108">
        <f t="shared" si="56"/>
        <v>0</v>
      </c>
      <c r="Q92" s="108">
        <f t="shared" si="52"/>
        <v>0</v>
      </c>
      <c r="R92" s="180"/>
      <c r="S92" s="108">
        <f t="shared" si="39"/>
        <v>0</v>
      </c>
      <c r="T92" s="180"/>
      <c r="U92" s="108">
        <f t="shared" si="31"/>
        <v>0</v>
      </c>
      <c r="V92" s="108">
        <f t="shared" si="40"/>
        <v>0</v>
      </c>
      <c r="W92" s="180"/>
      <c r="X92" s="108">
        <f t="shared" si="58"/>
        <v>0</v>
      </c>
      <c r="Y92" s="180"/>
      <c r="Z92" s="108">
        <f t="shared" si="32"/>
        <v>0</v>
      </c>
      <c r="AA92" s="108">
        <f t="shared" si="41"/>
        <v>0</v>
      </c>
      <c r="AB92" s="180"/>
      <c r="AC92" s="108">
        <f t="shared" si="33"/>
        <v>0</v>
      </c>
      <c r="AD92" s="180"/>
      <c r="AE92" s="108">
        <v>0</v>
      </c>
      <c r="AF92" s="180"/>
      <c r="AG92" s="108">
        <f t="shared" si="42"/>
        <v>0</v>
      </c>
      <c r="AH92" s="180"/>
      <c r="AI92" s="108">
        <f t="shared" si="43"/>
        <v>0</v>
      </c>
      <c r="AJ92" s="180">
        <v>1</v>
      </c>
      <c r="AK92" s="108">
        <f t="shared" si="44"/>
        <v>300</v>
      </c>
      <c r="AL92" s="180"/>
      <c r="AM92" s="108">
        <f t="shared" si="45"/>
        <v>0</v>
      </c>
      <c r="AN92" s="108">
        <f t="shared" si="46"/>
        <v>300</v>
      </c>
      <c r="AO92" s="180"/>
      <c r="AP92" s="108">
        <f t="shared" si="57"/>
        <v>0</v>
      </c>
      <c r="AQ92" s="180"/>
      <c r="AR92" s="108">
        <f t="shared" si="59"/>
        <v>0</v>
      </c>
      <c r="AS92" s="108">
        <f t="shared" si="47"/>
        <v>0</v>
      </c>
      <c r="AT92" s="180"/>
      <c r="AU92" s="108">
        <f t="shared" si="48"/>
        <v>0</v>
      </c>
      <c r="AV92" s="180"/>
      <c r="AW92" s="108">
        <f t="shared" si="49"/>
        <v>0</v>
      </c>
      <c r="AX92" s="108">
        <f t="shared" si="50"/>
        <v>0</v>
      </c>
      <c r="AY92" s="108">
        <f t="shared" si="51"/>
        <v>300</v>
      </c>
      <c r="AZ92" s="179">
        <f t="shared" si="53"/>
        <v>1000</v>
      </c>
      <c r="BA92" s="179">
        <v>300</v>
      </c>
    </row>
    <row r="93" s="236" customFormat="1" ht="20" customHeight="1" spans="1:53">
      <c r="A93" s="255">
        <v>87</v>
      </c>
      <c r="B93" s="258" t="s">
        <v>319</v>
      </c>
      <c r="C93" s="270" t="s">
        <v>377</v>
      </c>
      <c r="D93" s="272" t="s">
        <v>167</v>
      </c>
      <c r="E93" s="272" t="s">
        <v>396</v>
      </c>
      <c r="F93" s="90" t="s">
        <v>397</v>
      </c>
      <c r="G93" s="272">
        <v>4</v>
      </c>
      <c r="H93" s="290" t="s">
        <v>398</v>
      </c>
      <c r="I93" s="275"/>
      <c r="J93" s="108">
        <f t="shared" si="29"/>
        <v>0</v>
      </c>
      <c r="K93" s="275"/>
      <c r="L93" s="108">
        <f t="shared" si="38"/>
        <v>0</v>
      </c>
      <c r="M93" s="275"/>
      <c r="N93" s="108">
        <f t="shared" si="55"/>
        <v>0</v>
      </c>
      <c r="O93" s="275"/>
      <c r="P93" s="108">
        <f t="shared" si="56"/>
        <v>0</v>
      </c>
      <c r="Q93" s="108">
        <f t="shared" si="52"/>
        <v>0</v>
      </c>
      <c r="R93" s="275"/>
      <c r="S93" s="108">
        <f t="shared" si="39"/>
        <v>0</v>
      </c>
      <c r="T93" s="275"/>
      <c r="U93" s="108">
        <f t="shared" si="31"/>
        <v>0</v>
      </c>
      <c r="V93" s="108">
        <f t="shared" si="40"/>
        <v>0</v>
      </c>
      <c r="W93" s="275"/>
      <c r="X93" s="108">
        <f t="shared" si="58"/>
        <v>0</v>
      </c>
      <c r="Y93" s="275"/>
      <c r="Z93" s="108">
        <f t="shared" si="32"/>
        <v>0</v>
      </c>
      <c r="AA93" s="108">
        <f t="shared" si="41"/>
        <v>0</v>
      </c>
      <c r="AB93" s="275"/>
      <c r="AC93" s="108">
        <f t="shared" si="33"/>
        <v>0</v>
      </c>
      <c r="AD93" s="275"/>
      <c r="AE93" s="108">
        <v>0</v>
      </c>
      <c r="AF93" s="275"/>
      <c r="AG93" s="108">
        <f t="shared" si="42"/>
        <v>0</v>
      </c>
      <c r="AH93" s="275"/>
      <c r="AI93" s="108">
        <f t="shared" si="43"/>
        <v>0</v>
      </c>
      <c r="AJ93" s="275">
        <v>3</v>
      </c>
      <c r="AK93" s="108">
        <f t="shared" si="44"/>
        <v>900</v>
      </c>
      <c r="AL93" s="275"/>
      <c r="AM93" s="108">
        <f t="shared" si="45"/>
        <v>0</v>
      </c>
      <c r="AN93" s="108">
        <f t="shared" si="46"/>
        <v>900</v>
      </c>
      <c r="AO93" s="275">
        <v>8</v>
      </c>
      <c r="AP93" s="108">
        <f t="shared" si="57"/>
        <v>160</v>
      </c>
      <c r="AQ93" s="275"/>
      <c r="AR93" s="108">
        <f t="shared" si="59"/>
        <v>0</v>
      </c>
      <c r="AS93" s="108">
        <f t="shared" si="47"/>
        <v>160</v>
      </c>
      <c r="AT93" s="275"/>
      <c r="AU93" s="108">
        <f t="shared" si="48"/>
        <v>0</v>
      </c>
      <c r="AV93" s="275"/>
      <c r="AW93" s="108">
        <f t="shared" si="49"/>
        <v>0</v>
      </c>
      <c r="AX93" s="108">
        <f t="shared" si="50"/>
        <v>0</v>
      </c>
      <c r="AY93" s="108">
        <f t="shared" si="51"/>
        <v>1060</v>
      </c>
      <c r="AZ93" s="179">
        <f t="shared" si="53"/>
        <v>4000</v>
      </c>
      <c r="BA93" s="275">
        <v>1060</v>
      </c>
    </row>
    <row r="94" s="236" customFormat="1" ht="20" customHeight="1" spans="1:53">
      <c r="A94" s="255">
        <v>88</v>
      </c>
      <c r="B94" s="258" t="s">
        <v>319</v>
      </c>
      <c r="C94" s="270" t="s">
        <v>377</v>
      </c>
      <c r="D94" s="272" t="s">
        <v>399</v>
      </c>
      <c r="E94" s="272" t="s">
        <v>400</v>
      </c>
      <c r="F94" s="90" t="s">
        <v>401</v>
      </c>
      <c r="G94" s="272">
        <v>2</v>
      </c>
      <c r="H94" s="290" t="s">
        <v>402</v>
      </c>
      <c r="I94" s="275"/>
      <c r="J94" s="108">
        <f t="shared" si="29"/>
        <v>0</v>
      </c>
      <c r="K94" s="275"/>
      <c r="L94" s="108">
        <f t="shared" si="38"/>
        <v>0</v>
      </c>
      <c r="M94" s="275"/>
      <c r="N94" s="108">
        <f t="shared" si="55"/>
        <v>0</v>
      </c>
      <c r="O94" s="275"/>
      <c r="P94" s="108">
        <f t="shared" si="56"/>
        <v>0</v>
      </c>
      <c r="Q94" s="108">
        <f t="shared" si="52"/>
        <v>0</v>
      </c>
      <c r="R94" s="275">
        <v>2.2</v>
      </c>
      <c r="S94" s="108">
        <f t="shared" si="39"/>
        <v>660</v>
      </c>
      <c r="T94" s="275"/>
      <c r="U94" s="108">
        <f t="shared" si="31"/>
        <v>0</v>
      </c>
      <c r="V94" s="108">
        <f t="shared" si="40"/>
        <v>660</v>
      </c>
      <c r="W94" s="275"/>
      <c r="X94" s="108">
        <f t="shared" si="58"/>
        <v>0</v>
      </c>
      <c r="Y94" s="275"/>
      <c r="Z94" s="108">
        <f t="shared" si="32"/>
        <v>0</v>
      </c>
      <c r="AA94" s="108">
        <f t="shared" si="41"/>
        <v>0</v>
      </c>
      <c r="AB94" s="275"/>
      <c r="AC94" s="108">
        <f t="shared" si="33"/>
        <v>0</v>
      </c>
      <c r="AD94" s="275"/>
      <c r="AE94" s="108">
        <v>0</v>
      </c>
      <c r="AF94" s="275"/>
      <c r="AG94" s="108">
        <f t="shared" si="42"/>
        <v>0</v>
      </c>
      <c r="AH94" s="275"/>
      <c r="AI94" s="108">
        <f t="shared" si="43"/>
        <v>0</v>
      </c>
      <c r="AJ94" s="275">
        <v>3</v>
      </c>
      <c r="AK94" s="108">
        <f t="shared" si="44"/>
        <v>900</v>
      </c>
      <c r="AL94" s="275"/>
      <c r="AM94" s="108">
        <f t="shared" si="45"/>
        <v>0</v>
      </c>
      <c r="AN94" s="108">
        <f t="shared" si="46"/>
        <v>900</v>
      </c>
      <c r="AO94" s="275"/>
      <c r="AP94" s="108">
        <f t="shared" si="57"/>
        <v>0</v>
      </c>
      <c r="AQ94" s="275"/>
      <c r="AR94" s="108">
        <f t="shared" si="59"/>
        <v>0</v>
      </c>
      <c r="AS94" s="108">
        <f t="shared" si="47"/>
        <v>0</v>
      </c>
      <c r="AT94" s="275"/>
      <c r="AU94" s="108">
        <f t="shared" si="48"/>
        <v>0</v>
      </c>
      <c r="AV94" s="275"/>
      <c r="AW94" s="108">
        <f t="shared" si="49"/>
        <v>0</v>
      </c>
      <c r="AX94" s="108">
        <f t="shared" si="50"/>
        <v>0</v>
      </c>
      <c r="AY94" s="108">
        <f t="shared" si="51"/>
        <v>1560</v>
      </c>
      <c r="AZ94" s="179">
        <f t="shared" si="53"/>
        <v>2000</v>
      </c>
      <c r="BA94" s="275">
        <v>1560</v>
      </c>
    </row>
    <row r="95" s="236" customFormat="1" ht="20" customHeight="1" spans="1:53">
      <c r="A95" s="255">
        <v>89</v>
      </c>
      <c r="B95" s="258" t="s">
        <v>319</v>
      </c>
      <c r="C95" s="271" t="s">
        <v>403</v>
      </c>
      <c r="D95" s="271" t="s">
        <v>404</v>
      </c>
      <c r="E95" s="271" t="s">
        <v>405</v>
      </c>
      <c r="F95" s="58" t="s">
        <v>406</v>
      </c>
      <c r="G95" s="271">
        <v>5</v>
      </c>
      <c r="H95" s="289" t="s">
        <v>407</v>
      </c>
      <c r="I95" s="180"/>
      <c r="J95" s="108">
        <f t="shared" si="29"/>
        <v>0</v>
      </c>
      <c r="K95" s="180"/>
      <c r="L95" s="108">
        <f t="shared" ref="L95:L113" si="60">K95*600</f>
        <v>0</v>
      </c>
      <c r="M95" s="180"/>
      <c r="N95" s="108">
        <f t="shared" si="55"/>
        <v>0</v>
      </c>
      <c r="O95" s="180"/>
      <c r="P95" s="108">
        <f t="shared" si="56"/>
        <v>0</v>
      </c>
      <c r="Q95" s="108">
        <f t="shared" si="52"/>
        <v>0</v>
      </c>
      <c r="R95" s="180">
        <v>1</v>
      </c>
      <c r="S95" s="108">
        <f t="shared" si="39"/>
        <v>300</v>
      </c>
      <c r="T95" s="180"/>
      <c r="U95" s="108">
        <f t="shared" ref="U95:U158" si="61">T95*300</f>
        <v>0</v>
      </c>
      <c r="V95" s="108">
        <f t="shared" si="40"/>
        <v>300</v>
      </c>
      <c r="W95" s="180"/>
      <c r="X95" s="108">
        <f t="shared" si="58"/>
        <v>0</v>
      </c>
      <c r="Y95" s="180"/>
      <c r="Z95" s="108">
        <f t="shared" ref="Z95:Z158" si="62">Y95*800</f>
        <v>0</v>
      </c>
      <c r="AA95" s="108">
        <f t="shared" si="41"/>
        <v>0</v>
      </c>
      <c r="AB95" s="180"/>
      <c r="AC95" s="108">
        <f t="shared" ref="AC95:AC158" si="63">AB95*600</f>
        <v>0</v>
      </c>
      <c r="AD95" s="180"/>
      <c r="AE95" s="108">
        <v>0</v>
      </c>
      <c r="AF95" s="180"/>
      <c r="AG95" s="108">
        <f t="shared" si="42"/>
        <v>0</v>
      </c>
      <c r="AH95" s="180"/>
      <c r="AI95" s="108">
        <f t="shared" si="43"/>
        <v>0</v>
      </c>
      <c r="AJ95" s="180">
        <v>1</v>
      </c>
      <c r="AK95" s="108">
        <f t="shared" si="44"/>
        <v>300</v>
      </c>
      <c r="AL95" s="180"/>
      <c r="AM95" s="108">
        <f t="shared" si="45"/>
        <v>0</v>
      </c>
      <c r="AN95" s="108">
        <f t="shared" si="46"/>
        <v>300</v>
      </c>
      <c r="AO95" s="180">
        <v>10</v>
      </c>
      <c r="AP95" s="108">
        <f t="shared" si="57"/>
        <v>200</v>
      </c>
      <c r="AQ95" s="180"/>
      <c r="AR95" s="108">
        <f t="shared" si="59"/>
        <v>0</v>
      </c>
      <c r="AS95" s="108">
        <f t="shared" si="47"/>
        <v>200</v>
      </c>
      <c r="AT95" s="180"/>
      <c r="AU95" s="108">
        <f t="shared" si="48"/>
        <v>0</v>
      </c>
      <c r="AV95" s="180"/>
      <c r="AW95" s="108">
        <f t="shared" si="49"/>
        <v>0</v>
      </c>
      <c r="AX95" s="108">
        <f t="shared" si="50"/>
        <v>0</v>
      </c>
      <c r="AY95" s="108">
        <f t="shared" si="51"/>
        <v>800</v>
      </c>
      <c r="AZ95" s="179">
        <f t="shared" si="53"/>
        <v>5000</v>
      </c>
      <c r="BA95" s="179">
        <v>800</v>
      </c>
    </row>
    <row r="96" s="236" customFormat="1" ht="20" customHeight="1" spans="1:53">
      <c r="A96" s="255">
        <v>90</v>
      </c>
      <c r="B96" s="258" t="s">
        <v>319</v>
      </c>
      <c r="C96" s="271" t="s">
        <v>403</v>
      </c>
      <c r="D96" s="271" t="s">
        <v>408</v>
      </c>
      <c r="E96" s="271" t="s">
        <v>409</v>
      </c>
      <c r="F96" s="58" t="s">
        <v>323</v>
      </c>
      <c r="G96" s="271">
        <v>3</v>
      </c>
      <c r="H96" s="289" t="s">
        <v>410</v>
      </c>
      <c r="I96" s="180"/>
      <c r="J96" s="108">
        <f t="shared" ref="J96:J159" si="64">I96*1000</f>
        <v>0</v>
      </c>
      <c r="K96" s="180"/>
      <c r="L96" s="108">
        <f t="shared" si="60"/>
        <v>0</v>
      </c>
      <c r="M96" s="180"/>
      <c r="N96" s="108">
        <f t="shared" si="55"/>
        <v>0</v>
      </c>
      <c r="O96" s="180"/>
      <c r="P96" s="108">
        <f t="shared" si="56"/>
        <v>0</v>
      </c>
      <c r="Q96" s="108">
        <f t="shared" si="52"/>
        <v>0</v>
      </c>
      <c r="R96" s="180">
        <v>3</v>
      </c>
      <c r="S96" s="108">
        <f t="shared" si="39"/>
        <v>900</v>
      </c>
      <c r="T96" s="180"/>
      <c r="U96" s="108">
        <f t="shared" si="61"/>
        <v>0</v>
      </c>
      <c r="V96" s="108">
        <f t="shared" si="40"/>
        <v>900</v>
      </c>
      <c r="W96" s="180"/>
      <c r="X96" s="108">
        <f t="shared" si="58"/>
        <v>0</v>
      </c>
      <c r="Y96" s="180"/>
      <c r="Z96" s="108">
        <f t="shared" si="62"/>
        <v>0</v>
      </c>
      <c r="AA96" s="108">
        <f t="shared" si="41"/>
        <v>0</v>
      </c>
      <c r="AB96" s="180"/>
      <c r="AC96" s="108">
        <f t="shared" si="63"/>
        <v>0</v>
      </c>
      <c r="AD96" s="180"/>
      <c r="AE96" s="108">
        <v>0</v>
      </c>
      <c r="AF96" s="180"/>
      <c r="AG96" s="108">
        <f t="shared" si="42"/>
        <v>0</v>
      </c>
      <c r="AH96" s="180"/>
      <c r="AI96" s="108">
        <f t="shared" si="43"/>
        <v>0</v>
      </c>
      <c r="AJ96" s="180">
        <v>3</v>
      </c>
      <c r="AK96" s="108">
        <f t="shared" si="44"/>
        <v>900</v>
      </c>
      <c r="AL96" s="180"/>
      <c r="AM96" s="108">
        <f t="shared" si="45"/>
        <v>0</v>
      </c>
      <c r="AN96" s="108">
        <f t="shared" si="46"/>
        <v>900</v>
      </c>
      <c r="AO96" s="180">
        <v>8</v>
      </c>
      <c r="AP96" s="108">
        <f t="shared" si="57"/>
        <v>160</v>
      </c>
      <c r="AQ96" s="180"/>
      <c r="AR96" s="108">
        <f t="shared" si="59"/>
        <v>0</v>
      </c>
      <c r="AS96" s="108">
        <f t="shared" si="47"/>
        <v>160</v>
      </c>
      <c r="AT96" s="180"/>
      <c r="AU96" s="108">
        <f t="shared" si="48"/>
        <v>0</v>
      </c>
      <c r="AV96" s="180"/>
      <c r="AW96" s="108">
        <f t="shared" si="49"/>
        <v>0</v>
      </c>
      <c r="AX96" s="108">
        <f t="shared" si="50"/>
        <v>0</v>
      </c>
      <c r="AY96" s="108">
        <f t="shared" si="51"/>
        <v>1960</v>
      </c>
      <c r="AZ96" s="179">
        <f t="shared" si="53"/>
        <v>3000</v>
      </c>
      <c r="BA96" s="179">
        <v>1960</v>
      </c>
    </row>
    <row r="97" s="236" customFormat="1" ht="20" customHeight="1" spans="1:53">
      <c r="A97" s="255">
        <v>91</v>
      </c>
      <c r="B97" s="258" t="s">
        <v>319</v>
      </c>
      <c r="C97" s="271" t="s">
        <v>403</v>
      </c>
      <c r="D97" s="271" t="s">
        <v>411</v>
      </c>
      <c r="E97" s="271" t="s">
        <v>412</v>
      </c>
      <c r="F97" s="58" t="s">
        <v>327</v>
      </c>
      <c r="G97" s="271">
        <v>3</v>
      </c>
      <c r="H97" s="289" t="s">
        <v>413</v>
      </c>
      <c r="I97" s="180"/>
      <c r="J97" s="108">
        <f t="shared" si="64"/>
        <v>0</v>
      </c>
      <c r="K97" s="180"/>
      <c r="L97" s="108">
        <f t="shared" si="60"/>
        <v>0</v>
      </c>
      <c r="M97" s="180"/>
      <c r="N97" s="108">
        <f t="shared" si="55"/>
        <v>0</v>
      </c>
      <c r="O97" s="180"/>
      <c r="P97" s="108">
        <f t="shared" si="56"/>
        <v>0</v>
      </c>
      <c r="Q97" s="108">
        <f t="shared" si="52"/>
        <v>0</v>
      </c>
      <c r="R97" s="180">
        <v>2</v>
      </c>
      <c r="S97" s="108">
        <f t="shared" si="39"/>
        <v>600</v>
      </c>
      <c r="T97" s="180"/>
      <c r="U97" s="108">
        <f t="shared" si="61"/>
        <v>0</v>
      </c>
      <c r="V97" s="108">
        <f t="shared" si="40"/>
        <v>600</v>
      </c>
      <c r="W97" s="180"/>
      <c r="X97" s="108">
        <f t="shared" si="58"/>
        <v>0</v>
      </c>
      <c r="Y97" s="180"/>
      <c r="Z97" s="108">
        <f t="shared" si="62"/>
        <v>0</v>
      </c>
      <c r="AA97" s="108">
        <f t="shared" si="41"/>
        <v>0</v>
      </c>
      <c r="AB97" s="180"/>
      <c r="AC97" s="108">
        <f t="shared" si="63"/>
        <v>0</v>
      </c>
      <c r="AD97" s="180"/>
      <c r="AE97" s="108">
        <v>0</v>
      </c>
      <c r="AF97" s="180"/>
      <c r="AG97" s="108">
        <f t="shared" si="42"/>
        <v>0</v>
      </c>
      <c r="AH97" s="180"/>
      <c r="AI97" s="108">
        <f t="shared" si="43"/>
        <v>0</v>
      </c>
      <c r="AJ97" s="180"/>
      <c r="AK97" s="108">
        <f t="shared" si="44"/>
        <v>0</v>
      </c>
      <c r="AL97" s="180"/>
      <c r="AM97" s="108">
        <f t="shared" si="45"/>
        <v>0</v>
      </c>
      <c r="AN97" s="108">
        <f t="shared" si="46"/>
        <v>0</v>
      </c>
      <c r="AO97" s="180"/>
      <c r="AP97" s="108">
        <f t="shared" si="57"/>
        <v>0</v>
      </c>
      <c r="AQ97" s="180"/>
      <c r="AR97" s="108">
        <f t="shared" si="59"/>
        <v>0</v>
      </c>
      <c r="AS97" s="108">
        <f t="shared" si="47"/>
        <v>0</v>
      </c>
      <c r="AT97" s="180"/>
      <c r="AU97" s="108">
        <f t="shared" si="48"/>
        <v>0</v>
      </c>
      <c r="AV97" s="180"/>
      <c r="AW97" s="108">
        <f t="shared" si="49"/>
        <v>0</v>
      </c>
      <c r="AX97" s="108">
        <f t="shared" si="50"/>
        <v>0</v>
      </c>
      <c r="AY97" s="108">
        <f t="shared" si="51"/>
        <v>600</v>
      </c>
      <c r="AZ97" s="179">
        <f t="shared" si="53"/>
        <v>3000</v>
      </c>
      <c r="BA97" s="179">
        <v>600</v>
      </c>
    </row>
    <row r="98" s="236" customFormat="1" ht="20" customHeight="1" spans="1:53">
      <c r="A98" s="255">
        <v>92</v>
      </c>
      <c r="B98" s="258" t="s">
        <v>319</v>
      </c>
      <c r="C98" s="270" t="s">
        <v>414</v>
      </c>
      <c r="D98" s="270" t="s">
        <v>415</v>
      </c>
      <c r="E98" s="270" t="s">
        <v>416</v>
      </c>
      <c r="F98" s="58" t="s">
        <v>390</v>
      </c>
      <c r="G98" s="270">
        <v>3</v>
      </c>
      <c r="H98" s="58" t="s">
        <v>417</v>
      </c>
      <c r="I98" s="180"/>
      <c r="J98" s="108">
        <f t="shared" si="64"/>
        <v>0</v>
      </c>
      <c r="K98" s="180"/>
      <c r="L98" s="108">
        <f t="shared" si="60"/>
        <v>0</v>
      </c>
      <c r="M98" s="180"/>
      <c r="N98" s="108">
        <f t="shared" si="55"/>
        <v>0</v>
      </c>
      <c r="O98" s="180"/>
      <c r="P98" s="108">
        <f t="shared" si="56"/>
        <v>0</v>
      </c>
      <c r="Q98" s="108">
        <f t="shared" si="52"/>
        <v>0</v>
      </c>
      <c r="R98" s="180">
        <v>2.5</v>
      </c>
      <c r="S98" s="108">
        <f t="shared" si="39"/>
        <v>750</v>
      </c>
      <c r="T98" s="180"/>
      <c r="U98" s="108">
        <f t="shared" si="61"/>
        <v>0</v>
      </c>
      <c r="V98" s="108">
        <f t="shared" si="40"/>
        <v>750</v>
      </c>
      <c r="W98" s="180"/>
      <c r="X98" s="108">
        <f t="shared" si="58"/>
        <v>0</v>
      </c>
      <c r="Y98" s="180"/>
      <c r="Z98" s="108">
        <f t="shared" si="62"/>
        <v>0</v>
      </c>
      <c r="AA98" s="108">
        <f t="shared" si="41"/>
        <v>0</v>
      </c>
      <c r="AB98" s="180"/>
      <c r="AC98" s="108">
        <f t="shared" si="63"/>
        <v>0</v>
      </c>
      <c r="AD98" s="180"/>
      <c r="AE98" s="108">
        <v>0</v>
      </c>
      <c r="AF98" s="180"/>
      <c r="AG98" s="108">
        <f t="shared" si="42"/>
        <v>0</v>
      </c>
      <c r="AH98" s="180"/>
      <c r="AI98" s="108">
        <f t="shared" si="43"/>
        <v>0</v>
      </c>
      <c r="AJ98" s="180"/>
      <c r="AK98" s="108">
        <f t="shared" si="44"/>
        <v>0</v>
      </c>
      <c r="AL98" s="180"/>
      <c r="AM98" s="108">
        <f t="shared" si="45"/>
        <v>0</v>
      </c>
      <c r="AN98" s="108">
        <f t="shared" si="46"/>
        <v>0</v>
      </c>
      <c r="AO98" s="180"/>
      <c r="AP98" s="108">
        <f t="shared" si="57"/>
        <v>0</v>
      </c>
      <c r="AQ98" s="180"/>
      <c r="AR98" s="108">
        <f t="shared" si="59"/>
        <v>0</v>
      </c>
      <c r="AS98" s="108">
        <f t="shared" si="47"/>
        <v>0</v>
      </c>
      <c r="AT98" s="180"/>
      <c r="AU98" s="108">
        <f t="shared" si="48"/>
        <v>0</v>
      </c>
      <c r="AV98" s="180"/>
      <c r="AW98" s="108">
        <f t="shared" si="49"/>
        <v>0</v>
      </c>
      <c r="AX98" s="108">
        <f t="shared" si="50"/>
        <v>0</v>
      </c>
      <c r="AY98" s="108">
        <f t="shared" si="51"/>
        <v>750</v>
      </c>
      <c r="AZ98" s="179">
        <f t="shared" si="53"/>
        <v>3000</v>
      </c>
      <c r="BA98" s="179">
        <v>750</v>
      </c>
    </row>
    <row r="99" s="236" customFormat="1" ht="20" customHeight="1" spans="1:53">
      <c r="A99" s="255">
        <v>93</v>
      </c>
      <c r="B99" s="258" t="s">
        <v>319</v>
      </c>
      <c r="C99" s="270" t="s">
        <v>418</v>
      </c>
      <c r="D99" s="270" t="s">
        <v>419</v>
      </c>
      <c r="E99" s="270" t="s">
        <v>420</v>
      </c>
      <c r="F99" s="58" t="s">
        <v>421</v>
      </c>
      <c r="G99" s="270">
        <v>5</v>
      </c>
      <c r="H99" s="289" t="s">
        <v>422</v>
      </c>
      <c r="I99" s="180"/>
      <c r="J99" s="108">
        <f t="shared" si="64"/>
        <v>0</v>
      </c>
      <c r="K99" s="180"/>
      <c r="L99" s="108">
        <f t="shared" si="60"/>
        <v>0</v>
      </c>
      <c r="M99" s="180"/>
      <c r="N99" s="108">
        <f t="shared" si="55"/>
        <v>0</v>
      </c>
      <c r="O99" s="180"/>
      <c r="P99" s="108">
        <f t="shared" si="56"/>
        <v>0</v>
      </c>
      <c r="Q99" s="108">
        <f t="shared" si="52"/>
        <v>0</v>
      </c>
      <c r="R99" s="180">
        <v>3</v>
      </c>
      <c r="S99" s="108">
        <f t="shared" si="39"/>
        <v>900</v>
      </c>
      <c r="T99" s="180"/>
      <c r="U99" s="108">
        <f t="shared" si="61"/>
        <v>0</v>
      </c>
      <c r="V99" s="108">
        <f t="shared" si="40"/>
        <v>900</v>
      </c>
      <c r="W99" s="180"/>
      <c r="X99" s="108">
        <f t="shared" si="58"/>
        <v>0</v>
      </c>
      <c r="Y99" s="180"/>
      <c r="Z99" s="108">
        <f t="shared" si="62"/>
        <v>0</v>
      </c>
      <c r="AA99" s="108">
        <f t="shared" si="41"/>
        <v>0</v>
      </c>
      <c r="AB99" s="180"/>
      <c r="AC99" s="108">
        <f t="shared" si="63"/>
        <v>0</v>
      </c>
      <c r="AD99" s="180"/>
      <c r="AE99" s="108">
        <v>0</v>
      </c>
      <c r="AF99" s="180">
        <v>2</v>
      </c>
      <c r="AG99" s="108">
        <f t="shared" si="42"/>
        <v>2000</v>
      </c>
      <c r="AH99" s="180">
        <v>2</v>
      </c>
      <c r="AI99" s="108">
        <f t="shared" si="43"/>
        <v>600</v>
      </c>
      <c r="AJ99" s="180">
        <v>5</v>
      </c>
      <c r="AK99" s="108">
        <f t="shared" si="44"/>
        <v>1500</v>
      </c>
      <c r="AL99" s="180"/>
      <c r="AM99" s="108">
        <f t="shared" si="45"/>
        <v>0</v>
      </c>
      <c r="AN99" s="108">
        <f t="shared" si="46"/>
        <v>4100</v>
      </c>
      <c r="AO99" s="180"/>
      <c r="AP99" s="108">
        <f t="shared" si="57"/>
        <v>0</v>
      </c>
      <c r="AQ99" s="180"/>
      <c r="AR99" s="108">
        <f t="shared" si="59"/>
        <v>0</v>
      </c>
      <c r="AS99" s="108">
        <f t="shared" si="47"/>
        <v>0</v>
      </c>
      <c r="AT99" s="180"/>
      <c r="AU99" s="108">
        <f t="shared" si="48"/>
        <v>0</v>
      </c>
      <c r="AV99" s="180"/>
      <c r="AW99" s="108">
        <f t="shared" si="49"/>
        <v>0</v>
      </c>
      <c r="AX99" s="108">
        <f t="shared" si="50"/>
        <v>0</v>
      </c>
      <c r="AY99" s="108">
        <f t="shared" si="51"/>
        <v>5000</v>
      </c>
      <c r="AZ99" s="179">
        <f t="shared" si="53"/>
        <v>5000</v>
      </c>
      <c r="BA99" s="179">
        <v>5000</v>
      </c>
    </row>
    <row r="100" s="236" customFormat="1" ht="20" customHeight="1" spans="1:53">
      <c r="A100" s="255">
        <v>94</v>
      </c>
      <c r="B100" s="258" t="s">
        <v>319</v>
      </c>
      <c r="C100" s="270" t="s">
        <v>423</v>
      </c>
      <c r="D100" s="270" t="s">
        <v>424</v>
      </c>
      <c r="E100" s="270" t="s">
        <v>425</v>
      </c>
      <c r="F100" s="58" t="s">
        <v>390</v>
      </c>
      <c r="G100" s="270">
        <v>3</v>
      </c>
      <c r="H100" s="289" t="s">
        <v>426</v>
      </c>
      <c r="I100" s="180"/>
      <c r="J100" s="108">
        <f t="shared" si="64"/>
        <v>0</v>
      </c>
      <c r="K100" s="180"/>
      <c r="L100" s="108">
        <f t="shared" si="60"/>
        <v>0</v>
      </c>
      <c r="M100" s="180"/>
      <c r="N100" s="108">
        <f t="shared" si="55"/>
        <v>0</v>
      </c>
      <c r="O100" s="180"/>
      <c r="P100" s="108">
        <f t="shared" si="56"/>
        <v>0</v>
      </c>
      <c r="Q100" s="108">
        <f t="shared" si="52"/>
        <v>0</v>
      </c>
      <c r="R100" s="180">
        <v>2</v>
      </c>
      <c r="S100" s="108">
        <f t="shared" si="39"/>
        <v>600</v>
      </c>
      <c r="T100" s="180"/>
      <c r="U100" s="108">
        <f t="shared" si="61"/>
        <v>0</v>
      </c>
      <c r="V100" s="108">
        <f t="shared" si="40"/>
        <v>600</v>
      </c>
      <c r="W100" s="180"/>
      <c r="X100" s="108">
        <f t="shared" si="58"/>
        <v>0</v>
      </c>
      <c r="Y100" s="180"/>
      <c r="Z100" s="108">
        <f t="shared" si="62"/>
        <v>0</v>
      </c>
      <c r="AA100" s="108">
        <f t="shared" si="41"/>
        <v>0</v>
      </c>
      <c r="AB100" s="180"/>
      <c r="AC100" s="108">
        <f t="shared" si="63"/>
        <v>0</v>
      </c>
      <c r="AD100" s="180"/>
      <c r="AE100" s="108">
        <v>0</v>
      </c>
      <c r="AF100" s="180">
        <v>1</v>
      </c>
      <c r="AG100" s="108">
        <f t="shared" si="42"/>
        <v>1000</v>
      </c>
      <c r="AH100" s="180"/>
      <c r="AI100" s="108">
        <f t="shared" si="43"/>
        <v>0</v>
      </c>
      <c r="AJ100" s="180">
        <v>3</v>
      </c>
      <c r="AK100" s="108">
        <f t="shared" si="44"/>
        <v>900</v>
      </c>
      <c r="AL100" s="180"/>
      <c r="AM100" s="108">
        <f t="shared" si="45"/>
        <v>0</v>
      </c>
      <c r="AN100" s="108">
        <f t="shared" si="46"/>
        <v>1900</v>
      </c>
      <c r="AO100" s="180">
        <v>10</v>
      </c>
      <c r="AP100" s="108">
        <f t="shared" si="57"/>
        <v>200</v>
      </c>
      <c r="AQ100" s="180"/>
      <c r="AR100" s="108">
        <f t="shared" si="59"/>
        <v>0</v>
      </c>
      <c r="AS100" s="108">
        <f t="shared" si="47"/>
        <v>200</v>
      </c>
      <c r="AT100" s="180"/>
      <c r="AU100" s="108">
        <f t="shared" si="48"/>
        <v>0</v>
      </c>
      <c r="AV100" s="180"/>
      <c r="AW100" s="108">
        <f t="shared" si="49"/>
        <v>0</v>
      </c>
      <c r="AX100" s="108">
        <f t="shared" si="50"/>
        <v>0</v>
      </c>
      <c r="AY100" s="108">
        <f t="shared" si="51"/>
        <v>2700</v>
      </c>
      <c r="AZ100" s="179">
        <f t="shared" si="53"/>
        <v>3000</v>
      </c>
      <c r="BA100" s="179">
        <v>2700</v>
      </c>
    </row>
    <row r="101" s="236" customFormat="1" ht="20" customHeight="1" spans="1:53">
      <c r="A101" s="255">
        <v>95</v>
      </c>
      <c r="B101" s="258" t="s">
        <v>319</v>
      </c>
      <c r="C101" s="270" t="s">
        <v>423</v>
      </c>
      <c r="D101" s="270" t="s">
        <v>427</v>
      </c>
      <c r="E101" s="270" t="s">
        <v>428</v>
      </c>
      <c r="F101" s="58" t="s">
        <v>363</v>
      </c>
      <c r="G101" s="270">
        <v>1</v>
      </c>
      <c r="H101" s="289" t="s">
        <v>429</v>
      </c>
      <c r="I101" s="180"/>
      <c r="J101" s="108">
        <f t="shared" si="64"/>
        <v>0</v>
      </c>
      <c r="K101" s="180"/>
      <c r="L101" s="108">
        <f t="shared" si="60"/>
        <v>0</v>
      </c>
      <c r="M101" s="180"/>
      <c r="N101" s="108">
        <f t="shared" si="55"/>
        <v>0</v>
      </c>
      <c r="O101" s="180"/>
      <c r="P101" s="108">
        <f t="shared" si="56"/>
        <v>0</v>
      </c>
      <c r="Q101" s="108">
        <f t="shared" si="52"/>
        <v>0</v>
      </c>
      <c r="R101" s="180">
        <v>0.5</v>
      </c>
      <c r="S101" s="108">
        <f t="shared" si="39"/>
        <v>150</v>
      </c>
      <c r="T101" s="180"/>
      <c r="U101" s="108">
        <f t="shared" si="61"/>
        <v>0</v>
      </c>
      <c r="V101" s="108">
        <f t="shared" si="40"/>
        <v>150</v>
      </c>
      <c r="W101" s="180"/>
      <c r="X101" s="108">
        <f t="shared" si="58"/>
        <v>0</v>
      </c>
      <c r="Y101" s="180"/>
      <c r="Z101" s="108">
        <f t="shared" si="62"/>
        <v>0</v>
      </c>
      <c r="AA101" s="108">
        <f t="shared" si="41"/>
        <v>0</v>
      </c>
      <c r="AB101" s="180"/>
      <c r="AC101" s="108">
        <f t="shared" si="63"/>
        <v>0</v>
      </c>
      <c r="AD101" s="180"/>
      <c r="AE101" s="108">
        <v>0</v>
      </c>
      <c r="AF101" s="180"/>
      <c r="AG101" s="108">
        <f t="shared" si="42"/>
        <v>0</v>
      </c>
      <c r="AH101" s="180"/>
      <c r="AI101" s="108">
        <f t="shared" si="43"/>
        <v>0</v>
      </c>
      <c r="AJ101" s="180">
        <v>1</v>
      </c>
      <c r="AK101" s="108">
        <f t="shared" si="44"/>
        <v>300</v>
      </c>
      <c r="AL101" s="180"/>
      <c r="AM101" s="108">
        <f t="shared" si="45"/>
        <v>0</v>
      </c>
      <c r="AN101" s="108">
        <f t="shared" si="46"/>
        <v>300</v>
      </c>
      <c r="AO101" s="180"/>
      <c r="AP101" s="108">
        <f t="shared" si="57"/>
        <v>0</v>
      </c>
      <c r="AQ101" s="180"/>
      <c r="AR101" s="108">
        <f t="shared" si="59"/>
        <v>0</v>
      </c>
      <c r="AS101" s="108">
        <f t="shared" si="47"/>
        <v>0</v>
      </c>
      <c r="AT101" s="180"/>
      <c r="AU101" s="108">
        <f t="shared" si="48"/>
        <v>0</v>
      </c>
      <c r="AV101" s="180"/>
      <c r="AW101" s="108">
        <f t="shared" si="49"/>
        <v>0</v>
      </c>
      <c r="AX101" s="108">
        <f t="shared" si="50"/>
        <v>0</v>
      </c>
      <c r="AY101" s="108">
        <f t="shared" si="51"/>
        <v>450</v>
      </c>
      <c r="AZ101" s="179">
        <f t="shared" si="53"/>
        <v>1000</v>
      </c>
      <c r="BA101" s="179">
        <v>450</v>
      </c>
    </row>
    <row r="102" s="236" customFormat="1" ht="20" customHeight="1" spans="1:53">
      <c r="A102" s="255">
        <v>96</v>
      </c>
      <c r="B102" s="258" t="s">
        <v>319</v>
      </c>
      <c r="C102" s="271" t="s">
        <v>430</v>
      </c>
      <c r="D102" s="271" t="s">
        <v>431</v>
      </c>
      <c r="E102" s="271" t="s">
        <v>432</v>
      </c>
      <c r="F102" s="58" t="s">
        <v>433</v>
      </c>
      <c r="G102" s="271">
        <v>2</v>
      </c>
      <c r="H102" s="289" t="s">
        <v>434</v>
      </c>
      <c r="I102" s="180"/>
      <c r="J102" s="108">
        <f t="shared" si="64"/>
        <v>0</v>
      </c>
      <c r="K102" s="180"/>
      <c r="L102" s="108">
        <f t="shared" si="60"/>
        <v>0</v>
      </c>
      <c r="M102" s="180"/>
      <c r="N102" s="108">
        <f t="shared" si="55"/>
        <v>0</v>
      </c>
      <c r="O102" s="180"/>
      <c r="P102" s="108">
        <f t="shared" si="56"/>
        <v>0</v>
      </c>
      <c r="Q102" s="108">
        <f t="shared" si="52"/>
        <v>0</v>
      </c>
      <c r="R102" s="180"/>
      <c r="S102" s="108">
        <f t="shared" si="39"/>
        <v>0</v>
      </c>
      <c r="T102" s="180"/>
      <c r="U102" s="108">
        <f t="shared" si="61"/>
        <v>0</v>
      </c>
      <c r="V102" s="108">
        <f t="shared" si="40"/>
        <v>0</v>
      </c>
      <c r="W102" s="180"/>
      <c r="X102" s="108">
        <f t="shared" si="58"/>
        <v>0</v>
      </c>
      <c r="Y102" s="180"/>
      <c r="Z102" s="108">
        <f t="shared" si="62"/>
        <v>0</v>
      </c>
      <c r="AA102" s="108">
        <f t="shared" si="41"/>
        <v>0</v>
      </c>
      <c r="AB102" s="180"/>
      <c r="AC102" s="108">
        <f t="shared" si="63"/>
        <v>0</v>
      </c>
      <c r="AD102" s="180"/>
      <c r="AE102" s="108">
        <v>0</v>
      </c>
      <c r="AF102" s="180"/>
      <c r="AG102" s="108">
        <f t="shared" si="42"/>
        <v>0</v>
      </c>
      <c r="AH102" s="180"/>
      <c r="AI102" s="108">
        <f t="shared" si="43"/>
        <v>0</v>
      </c>
      <c r="AJ102" s="180">
        <v>9</v>
      </c>
      <c r="AK102" s="108">
        <f t="shared" si="44"/>
        <v>2700</v>
      </c>
      <c r="AL102" s="180"/>
      <c r="AM102" s="108">
        <f t="shared" si="45"/>
        <v>0</v>
      </c>
      <c r="AN102" s="108">
        <f t="shared" si="46"/>
        <v>2700</v>
      </c>
      <c r="AO102" s="180">
        <v>12</v>
      </c>
      <c r="AP102" s="108">
        <f t="shared" si="57"/>
        <v>240</v>
      </c>
      <c r="AQ102" s="180"/>
      <c r="AR102" s="108">
        <f t="shared" si="59"/>
        <v>0</v>
      </c>
      <c r="AS102" s="108">
        <f t="shared" si="47"/>
        <v>240</v>
      </c>
      <c r="AT102" s="180">
        <v>1</v>
      </c>
      <c r="AU102" s="108">
        <f t="shared" si="48"/>
        <v>200</v>
      </c>
      <c r="AV102" s="180"/>
      <c r="AW102" s="108">
        <f t="shared" si="49"/>
        <v>0</v>
      </c>
      <c r="AX102" s="108">
        <f t="shared" si="50"/>
        <v>200</v>
      </c>
      <c r="AY102" s="108">
        <f t="shared" si="51"/>
        <v>3140</v>
      </c>
      <c r="AZ102" s="179">
        <v>2000</v>
      </c>
      <c r="BA102" s="179">
        <v>2000</v>
      </c>
    </row>
    <row r="103" s="236" customFormat="1" ht="20" customHeight="1" spans="1:53">
      <c r="A103" s="255">
        <v>97</v>
      </c>
      <c r="B103" s="258" t="s">
        <v>319</v>
      </c>
      <c r="C103" s="271" t="s">
        <v>430</v>
      </c>
      <c r="D103" s="271" t="s">
        <v>435</v>
      </c>
      <c r="E103" s="271" t="s">
        <v>436</v>
      </c>
      <c r="F103" s="58" t="s">
        <v>386</v>
      </c>
      <c r="G103" s="271">
        <v>7</v>
      </c>
      <c r="H103" s="289" t="s">
        <v>437</v>
      </c>
      <c r="I103" s="180"/>
      <c r="J103" s="108">
        <f t="shared" si="64"/>
        <v>0</v>
      </c>
      <c r="K103" s="180"/>
      <c r="L103" s="108">
        <f t="shared" si="60"/>
        <v>0</v>
      </c>
      <c r="M103" s="180"/>
      <c r="N103" s="108">
        <f t="shared" si="55"/>
        <v>0</v>
      </c>
      <c r="O103" s="180"/>
      <c r="P103" s="108">
        <f t="shared" si="56"/>
        <v>0</v>
      </c>
      <c r="Q103" s="108">
        <f t="shared" si="52"/>
        <v>0</v>
      </c>
      <c r="R103" s="180"/>
      <c r="S103" s="108">
        <f t="shared" si="39"/>
        <v>0</v>
      </c>
      <c r="T103" s="180"/>
      <c r="U103" s="108">
        <f t="shared" si="61"/>
        <v>0</v>
      </c>
      <c r="V103" s="108">
        <f t="shared" si="40"/>
        <v>0</v>
      </c>
      <c r="W103" s="180"/>
      <c r="X103" s="108">
        <f t="shared" si="58"/>
        <v>0</v>
      </c>
      <c r="Y103" s="180"/>
      <c r="Z103" s="108">
        <f t="shared" si="62"/>
        <v>0</v>
      </c>
      <c r="AA103" s="108">
        <f t="shared" si="41"/>
        <v>0</v>
      </c>
      <c r="AB103" s="180"/>
      <c r="AC103" s="108">
        <f t="shared" si="63"/>
        <v>0</v>
      </c>
      <c r="AD103" s="180"/>
      <c r="AE103" s="108">
        <v>0</v>
      </c>
      <c r="AF103" s="180"/>
      <c r="AG103" s="108">
        <f t="shared" si="42"/>
        <v>0</v>
      </c>
      <c r="AH103" s="180"/>
      <c r="AI103" s="108">
        <f t="shared" si="43"/>
        <v>0</v>
      </c>
      <c r="AJ103" s="180">
        <v>2</v>
      </c>
      <c r="AK103" s="108">
        <f t="shared" si="44"/>
        <v>600</v>
      </c>
      <c r="AL103" s="180"/>
      <c r="AM103" s="108">
        <f t="shared" si="45"/>
        <v>0</v>
      </c>
      <c r="AN103" s="108">
        <f t="shared" si="46"/>
        <v>600</v>
      </c>
      <c r="AO103" s="180">
        <v>16</v>
      </c>
      <c r="AP103" s="108">
        <f t="shared" si="57"/>
        <v>320</v>
      </c>
      <c r="AQ103" s="180"/>
      <c r="AR103" s="108">
        <f t="shared" si="59"/>
        <v>0</v>
      </c>
      <c r="AS103" s="108">
        <f t="shared" si="47"/>
        <v>320</v>
      </c>
      <c r="AT103" s="180"/>
      <c r="AU103" s="108">
        <f t="shared" si="48"/>
        <v>0</v>
      </c>
      <c r="AV103" s="180"/>
      <c r="AW103" s="108">
        <f t="shared" si="49"/>
        <v>0</v>
      </c>
      <c r="AX103" s="108">
        <f t="shared" si="50"/>
        <v>0</v>
      </c>
      <c r="AY103" s="108">
        <f t="shared" si="51"/>
        <v>920</v>
      </c>
      <c r="AZ103" s="179">
        <v>7000</v>
      </c>
      <c r="BA103" s="179">
        <v>920</v>
      </c>
    </row>
    <row r="104" s="236" customFormat="1" ht="20" customHeight="1" spans="1:53">
      <c r="A104" s="255">
        <v>98</v>
      </c>
      <c r="B104" s="258" t="s">
        <v>438</v>
      </c>
      <c r="C104" s="58" t="s">
        <v>439</v>
      </c>
      <c r="D104" s="58" t="s">
        <v>440</v>
      </c>
      <c r="E104" s="58" t="s">
        <v>441</v>
      </c>
      <c r="F104" s="58" t="s">
        <v>442</v>
      </c>
      <c r="G104" s="58">
        <v>4</v>
      </c>
      <c r="H104" s="291" t="s">
        <v>443</v>
      </c>
      <c r="I104" s="159"/>
      <c r="J104" s="108">
        <f t="shared" si="64"/>
        <v>0</v>
      </c>
      <c r="K104" s="159"/>
      <c r="L104" s="108">
        <f t="shared" si="60"/>
        <v>0</v>
      </c>
      <c r="M104" s="151"/>
      <c r="N104" s="108">
        <f t="shared" ref="L104:P104" si="65">M104*600</f>
        <v>0</v>
      </c>
      <c r="O104" s="159"/>
      <c r="P104" s="108">
        <f t="shared" si="65"/>
        <v>0</v>
      </c>
      <c r="Q104" s="108">
        <f t="shared" si="52"/>
        <v>0</v>
      </c>
      <c r="R104" s="159">
        <v>2</v>
      </c>
      <c r="S104" s="108">
        <f t="shared" si="39"/>
        <v>600</v>
      </c>
      <c r="T104" s="159"/>
      <c r="U104" s="108">
        <f t="shared" si="61"/>
        <v>0</v>
      </c>
      <c r="V104" s="108">
        <f t="shared" ref="V104:V135" si="66">S104+U104</f>
        <v>600</v>
      </c>
      <c r="W104" s="159"/>
      <c r="X104" s="108">
        <f t="shared" si="58"/>
        <v>0</v>
      </c>
      <c r="Y104" s="159"/>
      <c r="Z104" s="108">
        <f t="shared" si="62"/>
        <v>0</v>
      </c>
      <c r="AA104" s="108">
        <f t="shared" ref="AA104:AA135" si="67">X104+Z104</f>
        <v>0</v>
      </c>
      <c r="AB104" s="159"/>
      <c r="AC104" s="108">
        <f t="shared" si="63"/>
        <v>0</v>
      </c>
      <c r="AD104" s="159"/>
      <c r="AE104" s="108">
        <v>0</v>
      </c>
      <c r="AF104" s="159"/>
      <c r="AG104" s="108">
        <f t="shared" si="42"/>
        <v>0</v>
      </c>
      <c r="AH104" s="159"/>
      <c r="AI104" s="108">
        <f t="shared" si="43"/>
        <v>0</v>
      </c>
      <c r="AJ104" s="159"/>
      <c r="AK104" s="108">
        <f t="shared" si="44"/>
        <v>0</v>
      </c>
      <c r="AL104" s="159">
        <v>30</v>
      </c>
      <c r="AM104" s="108">
        <f t="shared" si="45"/>
        <v>9000</v>
      </c>
      <c r="AN104" s="108">
        <f t="shared" si="46"/>
        <v>9000</v>
      </c>
      <c r="AO104" s="159">
        <v>10</v>
      </c>
      <c r="AP104" s="108">
        <f t="shared" si="57"/>
        <v>200</v>
      </c>
      <c r="AQ104" s="159"/>
      <c r="AR104" s="108">
        <f t="shared" si="59"/>
        <v>0</v>
      </c>
      <c r="AS104" s="108">
        <f t="shared" si="47"/>
        <v>200</v>
      </c>
      <c r="AT104" s="159"/>
      <c r="AU104" s="108">
        <f t="shared" si="48"/>
        <v>0</v>
      </c>
      <c r="AV104" s="159"/>
      <c r="AW104" s="108">
        <f t="shared" si="49"/>
        <v>0</v>
      </c>
      <c r="AX104" s="108">
        <f t="shared" ref="AX104:AX135" si="68">AU104+AW104</f>
        <v>0</v>
      </c>
      <c r="AY104" s="108">
        <f t="shared" si="51"/>
        <v>9800</v>
      </c>
      <c r="AZ104" s="151">
        <f>G105*1000</f>
        <v>4000</v>
      </c>
      <c r="BA104" s="151">
        <v>4000</v>
      </c>
    </row>
    <row r="105" s="236" customFormat="1" ht="20" customHeight="1" spans="1:53">
      <c r="A105" s="255">
        <v>99</v>
      </c>
      <c r="B105" s="258" t="s">
        <v>438</v>
      </c>
      <c r="C105" s="17" t="s">
        <v>439</v>
      </c>
      <c r="D105" s="17" t="s">
        <v>444</v>
      </c>
      <c r="E105" s="17" t="s">
        <v>445</v>
      </c>
      <c r="F105" s="17" t="s">
        <v>446</v>
      </c>
      <c r="G105" s="17">
        <v>4</v>
      </c>
      <c r="H105" s="291" t="s">
        <v>447</v>
      </c>
      <c r="I105" s="151"/>
      <c r="J105" s="108">
        <f t="shared" si="64"/>
        <v>0</v>
      </c>
      <c r="K105" s="151"/>
      <c r="L105" s="108">
        <f t="shared" si="60"/>
        <v>0</v>
      </c>
      <c r="M105" s="151"/>
      <c r="N105" s="108">
        <f t="shared" ref="L105:P105" si="69">M105*600</f>
        <v>0</v>
      </c>
      <c r="O105" s="151"/>
      <c r="P105" s="108">
        <f t="shared" si="69"/>
        <v>0</v>
      </c>
      <c r="Q105" s="108">
        <f t="shared" si="52"/>
        <v>0</v>
      </c>
      <c r="R105" s="151">
        <v>3</v>
      </c>
      <c r="S105" s="108">
        <f t="shared" si="39"/>
        <v>900</v>
      </c>
      <c r="T105" s="151"/>
      <c r="U105" s="108">
        <f t="shared" si="61"/>
        <v>0</v>
      </c>
      <c r="V105" s="108">
        <f t="shared" si="66"/>
        <v>900</v>
      </c>
      <c r="W105" s="151"/>
      <c r="X105" s="108">
        <f t="shared" si="58"/>
        <v>0</v>
      </c>
      <c r="Y105" s="151"/>
      <c r="Z105" s="108">
        <f t="shared" si="62"/>
        <v>0</v>
      </c>
      <c r="AA105" s="108">
        <f t="shared" si="67"/>
        <v>0</v>
      </c>
      <c r="AB105" s="151"/>
      <c r="AC105" s="108">
        <f t="shared" si="63"/>
        <v>0</v>
      </c>
      <c r="AD105" s="151"/>
      <c r="AE105" s="108">
        <v>0</v>
      </c>
      <c r="AF105" s="151"/>
      <c r="AG105" s="108">
        <f t="shared" si="42"/>
        <v>0</v>
      </c>
      <c r="AH105" s="151"/>
      <c r="AI105" s="108">
        <f t="shared" si="43"/>
        <v>0</v>
      </c>
      <c r="AJ105" s="151"/>
      <c r="AK105" s="108">
        <f t="shared" si="44"/>
        <v>0</v>
      </c>
      <c r="AL105" s="151"/>
      <c r="AM105" s="108">
        <f t="shared" si="45"/>
        <v>0</v>
      </c>
      <c r="AN105" s="108">
        <f t="shared" si="46"/>
        <v>0</v>
      </c>
      <c r="AO105" s="151">
        <v>300</v>
      </c>
      <c r="AP105" s="108">
        <f t="shared" si="57"/>
        <v>6000</v>
      </c>
      <c r="AQ105" s="151"/>
      <c r="AR105" s="108">
        <f t="shared" si="59"/>
        <v>0</v>
      </c>
      <c r="AS105" s="108">
        <f t="shared" si="47"/>
        <v>6000</v>
      </c>
      <c r="AT105" s="151"/>
      <c r="AU105" s="108">
        <f t="shared" si="48"/>
        <v>0</v>
      </c>
      <c r="AV105" s="151"/>
      <c r="AW105" s="108">
        <f t="shared" si="49"/>
        <v>0</v>
      </c>
      <c r="AX105" s="108">
        <f t="shared" si="68"/>
        <v>0</v>
      </c>
      <c r="AY105" s="108">
        <f t="shared" si="51"/>
        <v>6900</v>
      </c>
      <c r="AZ105" s="151">
        <f>G106*1000</f>
        <v>4000</v>
      </c>
      <c r="BA105" s="151">
        <v>4000</v>
      </c>
    </row>
    <row r="106" s="236" customFormat="1" ht="20" customHeight="1" spans="1:53">
      <c r="A106" s="255">
        <v>100</v>
      </c>
      <c r="B106" s="258" t="s">
        <v>438</v>
      </c>
      <c r="C106" s="58" t="s">
        <v>439</v>
      </c>
      <c r="D106" s="58" t="s">
        <v>440</v>
      </c>
      <c r="E106" s="58" t="s">
        <v>448</v>
      </c>
      <c r="F106" s="58" t="s">
        <v>449</v>
      </c>
      <c r="G106" s="58">
        <v>4</v>
      </c>
      <c r="H106" s="291" t="s">
        <v>450</v>
      </c>
      <c r="I106" s="151"/>
      <c r="J106" s="108">
        <f t="shared" si="64"/>
        <v>0</v>
      </c>
      <c r="K106" s="151"/>
      <c r="L106" s="108">
        <f t="shared" si="60"/>
        <v>0</v>
      </c>
      <c r="M106" s="151"/>
      <c r="N106" s="108">
        <f t="shared" ref="L106:P106" si="70">M106*600</f>
        <v>0</v>
      </c>
      <c r="O106" s="151"/>
      <c r="P106" s="108">
        <f t="shared" si="70"/>
        <v>0</v>
      </c>
      <c r="Q106" s="108">
        <f t="shared" si="52"/>
        <v>0</v>
      </c>
      <c r="R106" s="151">
        <v>1</v>
      </c>
      <c r="S106" s="108">
        <f t="shared" si="39"/>
        <v>300</v>
      </c>
      <c r="T106" s="151"/>
      <c r="U106" s="108">
        <f t="shared" si="61"/>
        <v>0</v>
      </c>
      <c r="V106" s="108">
        <f t="shared" si="66"/>
        <v>300</v>
      </c>
      <c r="W106" s="151"/>
      <c r="X106" s="108">
        <f t="shared" si="58"/>
        <v>0</v>
      </c>
      <c r="Y106" s="151"/>
      <c r="Z106" s="108">
        <f t="shared" si="62"/>
        <v>0</v>
      </c>
      <c r="AA106" s="108">
        <f t="shared" si="67"/>
        <v>0</v>
      </c>
      <c r="AB106" s="151"/>
      <c r="AC106" s="108">
        <f t="shared" si="63"/>
        <v>0</v>
      </c>
      <c r="AD106" s="151"/>
      <c r="AE106" s="108">
        <v>0</v>
      </c>
      <c r="AF106" s="151"/>
      <c r="AG106" s="108">
        <f t="shared" si="42"/>
        <v>0</v>
      </c>
      <c r="AH106" s="151">
        <v>1</v>
      </c>
      <c r="AI106" s="108">
        <f t="shared" si="43"/>
        <v>300</v>
      </c>
      <c r="AJ106" s="151"/>
      <c r="AK106" s="108">
        <f t="shared" si="44"/>
        <v>0</v>
      </c>
      <c r="AL106" s="151">
        <v>9</v>
      </c>
      <c r="AM106" s="108">
        <f t="shared" si="45"/>
        <v>2700</v>
      </c>
      <c r="AN106" s="108">
        <f t="shared" si="46"/>
        <v>3000</v>
      </c>
      <c r="AO106" s="151">
        <v>9</v>
      </c>
      <c r="AP106" s="108">
        <f t="shared" si="57"/>
        <v>180</v>
      </c>
      <c r="AQ106" s="151"/>
      <c r="AR106" s="108">
        <f t="shared" si="59"/>
        <v>0</v>
      </c>
      <c r="AS106" s="108">
        <f t="shared" si="47"/>
        <v>180</v>
      </c>
      <c r="AT106" s="151">
        <v>1</v>
      </c>
      <c r="AU106" s="108">
        <f t="shared" si="48"/>
        <v>200</v>
      </c>
      <c r="AV106" s="151"/>
      <c r="AW106" s="108">
        <f t="shared" si="49"/>
        <v>0</v>
      </c>
      <c r="AX106" s="108">
        <f t="shared" si="68"/>
        <v>200</v>
      </c>
      <c r="AY106" s="108">
        <f t="shared" si="51"/>
        <v>3680</v>
      </c>
      <c r="AZ106" s="151">
        <f t="shared" ref="AZ106:AZ159" si="71">G106*1000</f>
        <v>4000</v>
      </c>
      <c r="BA106" s="151">
        <v>3680</v>
      </c>
    </row>
    <row r="107" s="236" customFormat="1" ht="20" customHeight="1" spans="1:53">
      <c r="A107" s="255">
        <v>101</v>
      </c>
      <c r="B107" s="258" t="s">
        <v>438</v>
      </c>
      <c r="C107" s="58" t="s">
        <v>451</v>
      </c>
      <c r="D107" s="58" t="s">
        <v>452</v>
      </c>
      <c r="E107" s="58" t="s">
        <v>453</v>
      </c>
      <c r="F107" s="58" t="s">
        <v>454</v>
      </c>
      <c r="G107" s="58">
        <v>4</v>
      </c>
      <c r="H107" s="291" t="s">
        <v>455</v>
      </c>
      <c r="I107" s="151"/>
      <c r="J107" s="108">
        <f t="shared" si="64"/>
        <v>0</v>
      </c>
      <c r="K107" s="151"/>
      <c r="L107" s="108">
        <f t="shared" si="60"/>
        <v>0</v>
      </c>
      <c r="M107" s="151"/>
      <c r="N107" s="108">
        <f t="shared" ref="L107:P107" si="72">M107*600</f>
        <v>0</v>
      </c>
      <c r="O107" s="151"/>
      <c r="P107" s="108">
        <f t="shared" si="72"/>
        <v>0</v>
      </c>
      <c r="Q107" s="108">
        <f t="shared" si="52"/>
        <v>0</v>
      </c>
      <c r="R107" s="151"/>
      <c r="S107" s="108">
        <f t="shared" si="39"/>
        <v>0</v>
      </c>
      <c r="T107" s="151"/>
      <c r="U107" s="108">
        <f t="shared" si="61"/>
        <v>0</v>
      </c>
      <c r="V107" s="108">
        <f t="shared" si="66"/>
        <v>0</v>
      </c>
      <c r="W107" s="151"/>
      <c r="X107" s="108">
        <f t="shared" si="58"/>
        <v>0</v>
      </c>
      <c r="Y107" s="151"/>
      <c r="Z107" s="108">
        <f t="shared" si="62"/>
        <v>0</v>
      </c>
      <c r="AA107" s="108">
        <f t="shared" si="67"/>
        <v>0</v>
      </c>
      <c r="AB107" s="151"/>
      <c r="AC107" s="108">
        <f t="shared" si="63"/>
        <v>0</v>
      </c>
      <c r="AD107" s="151"/>
      <c r="AE107" s="108">
        <v>0</v>
      </c>
      <c r="AF107" s="151"/>
      <c r="AG107" s="108">
        <f t="shared" si="42"/>
        <v>0</v>
      </c>
      <c r="AH107" s="151"/>
      <c r="AI107" s="108">
        <f t="shared" si="43"/>
        <v>0</v>
      </c>
      <c r="AJ107" s="151">
        <v>2</v>
      </c>
      <c r="AK107" s="108">
        <f t="shared" si="44"/>
        <v>600</v>
      </c>
      <c r="AL107" s="151"/>
      <c r="AM107" s="108">
        <f t="shared" si="45"/>
        <v>0</v>
      </c>
      <c r="AN107" s="108">
        <f t="shared" si="46"/>
        <v>600</v>
      </c>
      <c r="AO107" s="151">
        <v>60</v>
      </c>
      <c r="AP107" s="108">
        <f t="shared" si="57"/>
        <v>1200</v>
      </c>
      <c r="AQ107" s="151"/>
      <c r="AR107" s="108">
        <f t="shared" si="59"/>
        <v>0</v>
      </c>
      <c r="AS107" s="108">
        <f t="shared" si="47"/>
        <v>1200</v>
      </c>
      <c r="AT107" s="151"/>
      <c r="AU107" s="108">
        <f t="shared" si="48"/>
        <v>0</v>
      </c>
      <c r="AV107" s="151"/>
      <c r="AW107" s="108">
        <f t="shared" si="49"/>
        <v>0</v>
      </c>
      <c r="AX107" s="108">
        <f t="shared" si="68"/>
        <v>0</v>
      </c>
      <c r="AY107" s="108">
        <f t="shared" si="51"/>
        <v>1800</v>
      </c>
      <c r="AZ107" s="151">
        <f t="shared" si="71"/>
        <v>4000</v>
      </c>
      <c r="BA107" s="151">
        <v>1800</v>
      </c>
    </row>
    <row r="108" s="236" customFormat="1" ht="20" customHeight="1" spans="1:53">
      <c r="A108" s="255">
        <v>102</v>
      </c>
      <c r="B108" s="258" t="s">
        <v>438</v>
      </c>
      <c r="C108" s="58" t="s">
        <v>451</v>
      </c>
      <c r="D108" s="58" t="s">
        <v>456</v>
      </c>
      <c r="E108" s="58" t="s">
        <v>457</v>
      </c>
      <c r="F108" s="58" t="s">
        <v>458</v>
      </c>
      <c r="G108" s="58">
        <v>3</v>
      </c>
      <c r="H108" s="291" t="s">
        <v>459</v>
      </c>
      <c r="I108" s="151"/>
      <c r="J108" s="108">
        <f t="shared" si="64"/>
        <v>0</v>
      </c>
      <c r="K108" s="151"/>
      <c r="L108" s="108">
        <f t="shared" si="60"/>
        <v>0</v>
      </c>
      <c r="M108" s="151"/>
      <c r="N108" s="108">
        <f t="shared" ref="L108:P108" si="73">M108*600</f>
        <v>0</v>
      </c>
      <c r="O108" s="151"/>
      <c r="P108" s="108">
        <f t="shared" si="73"/>
        <v>0</v>
      </c>
      <c r="Q108" s="108">
        <f t="shared" si="52"/>
        <v>0</v>
      </c>
      <c r="R108" s="151">
        <v>2</v>
      </c>
      <c r="S108" s="108">
        <f t="shared" si="39"/>
        <v>600</v>
      </c>
      <c r="T108" s="151"/>
      <c r="U108" s="108">
        <f t="shared" si="61"/>
        <v>0</v>
      </c>
      <c r="V108" s="108">
        <f t="shared" si="66"/>
        <v>600</v>
      </c>
      <c r="W108" s="151"/>
      <c r="X108" s="108">
        <f t="shared" si="58"/>
        <v>0</v>
      </c>
      <c r="Y108" s="151"/>
      <c r="Z108" s="108">
        <f t="shared" si="62"/>
        <v>0</v>
      </c>
      <c r="AA108" s="108">
        <f t="shared" si="67"/>
        <v>0</v>
      </c>
      <c r="AB108" s="151"/>
      <c r="AC108" s="108">
        <f t="shared" si="63"/>
        <v>0</v>
      </c>
      <c r="AD108" s="151"/>
      <c r="AE108" s="108">
        <v>0</v>
      </c>
      <c r="AF108" s="151"/>
      <c r="AG108" s="108">
        <f t="shared" si="42"/>
        <v>0</v>
      </c>
      <c r="AH108" s="151"/>
      <c r="AI108" s="108">
        <f t="shared" si="43"/>
        <v>0</v>
      </c>
      <c r="AJ108" s="151">
        <v>2</v>
      </c>
      <c r="AK108" s="108">
        <f t="shared" si="44"/>
        <v>600</v>
      </c>
      <c r="AL108" s="151"/>
      <c r="AM108" s="108">
        <f t="shared" si="45"/>
        <v>0</v>
      </c>
      <c r="AN108" s="108">
        <f t="shared" si="46"/>
        <v>600</v>
      </c>
      <c r="AO108" s="151">
        <v>30</v>
      </c>
      <c r="AP108" s="108">
        <f t="shared" si="57"/>
        <v>600</v>
      </c>
      <c r="AQ108" s="151"/>
      <c r="AR108" s="108">
        <f t="shared" si="59"/>
        <v>0</v>
      </c>
      <c r="AS108" s="108">
        <f t="shared" si="47"/>
        <v>600</v>
      </c>
      <c r="AT108" s="151"/>
      <c r="AU108" s="108">
        <f t="shared" si="48"/>
        <v>0</v>
      </c>
      <c r="AV108" s="151"/>
      <c r="AW108" s="108">
        <f t="shared" si="49"/>
        <v>0</v>
      </c>
      <c r="AX108" s="108">
        <f t="shared" si="68"/>
        <v>0</v>
      </c>
      <c r="AY108" s="108">
        <f t="shared" si="51"/>
        <v>1800</v>
      </c>
      <c r="AZ108" s="151">
        <f t="shared" si="71"/>
        <v>3000</v>
      </c>
      <c r="BA108" s="151">
        <v>1800</v>
      </c>
    </row>
    <row r="109" s="236" customFormat="1" ht="20" customHeight="1" spans="1:53">
      <c r="A109" s="255">
        <v>103</v>
      </c>
      <c r="B109" s="258" t="s">
        <v>438</v>
      </c>
      <c r="C109" s="58" t="s">
        <v>460</v>
      </c>
      <c r="D109" s="58" t="s">
        <v>461</v>
      </c>
      <c r="E109" s="58" t="s">
        <v>462</v>
      </c>
      <c r="F109" s="58" t="s">
        <v>463</v>
      </c>
      <c r="G109" s="58">
        <v>2</v>
      </c>
      <c r="H109" s="291" t="s">
        <v>464</v>
      </c>
      <c r="I109" s="151"/>
      <c r="J109" s="108">
        <f t="shared" si="64"/>
        <v>0</v>
      </c>
      <c r="K109" s="151"/>
      <c r="L109" s="108">
        <f t="shared" si="60"/>
        <v>0</v>
      </c>
      <c r="M109" s="151"/>
      <c r="N109" s="108">
        <f t="shared" ref="L109:P109" si="74">M109*600</f>
        <v>0</v>
      </c>
      <c r="O109" s="151"/>
      <c r="P109" s="108">
        <f t="shared" si="74"/>
        <v>0</v>
      </c>
      <c r="Q109" s="108">
        <f t="shared" si="52"/>
        <v>0</v>
      </c>
      <c r="R109" s="151">
        <v>2</v>
      </c>
      <c r="S109" s="108">
        <f t="shared" si="39"/>
        <v>600</v>
      </c>
      <c r="T109" s="151"/>
      <c r="U109" s="108">
        <f t="shared" si="61"/>
        <v>0</v>
      </c>
      <c r="V109" s="108">
        <f t="shared" si="66"/>
        <v>600</v>
      </c>
      <c r="W109" s="151"/>
      <c r="X109" s="108">
        <f t="shared" si="58"/>
        <v>0</v>
      </c>
      <c r="Y109" s="151"/>
      <c r="Z109" s="108">
        <f t="shared" si="62"/>
        <v>0</v>
      </c>
      <c r="AA109" s="108">
        <f t="shared" si="67"/>
        <v>0</v>
      </c>
      <c r="AB109" s="151"/>
      <c r="AC109" s="108">
        <f t="shared" si="63"/>
        <v>0</v>
      </c>
      <c r="AD109" s="151"/>
      <c r="AE109" s="108">
        <v>0</v>
      </c>
      <c r="AF109" s="151"/>
      <c r="AG109" s="108">
        <f t="shared" si="42"/>
        <v>0</v>
      </c>
      <c r="AH109" s="151"/>
      <c r="AI109" s="108">
        <f t="shared" si="43"/>
        <v>0</v>
      </c>
      <c r="AJ109" s="151"/>
      <c r="AK109" s="108">
        <f t="shared" si="44"/>
        <v>0</v>
      </c>
      <c r="AL109" s="151"/>
      <c r="AM109" s="108">
        <f t="shared" si="45"/>
        <v>0</v>
      </c>
      <c r="AN109" s="108">
        <f t="shared" si="46"/>
        <v>0</v>
      </c>
      <c r="AO109" s="151"/>
      <c r="AP109" s="108">
        <f t="shared" si="57"/>
        <v>0</v>
      </c>
      <c r="AQ109" s="151"/>
      <c r="AR109" s="108">
        <f t="shared" si="59"/>
        <v>0</v>
      </c>
      <c r="AS109" s="108">
        <f t="shared" si="47"/>
        <v>0</v>
      </c>
      <c r="AT109" s="151"/>
      <c r="AU109" s="108">
        <f t="shared" si="48"/>
        <v>0</v>
      </c>
      <c r="AV109" s="151"/>
      <c r="AW109" s="108">
        <f t="shared" si="49"/>
        <v>0</v>
      </c>
      <c r="AX109" s="108">
        <f t="shared" si="68"/>
        <v>0</v>
      </c>
      <c r="AY109" s="108">
        <f t="shared" si="51"/>
        <v>600</v>
      </c>
      <c r="AZ109" s="151">
        <f t="shared" si="71"/>
        <v>2000</v>
      </c>
      <c r="BA109" s="151">
        <v>600</v>
      </c>
    </row>
    <row r="110" s="236" customFormat="1" ht="20" customHeight="1" spans="1:53">
      <c r="A110" s="255">
        <v>104</v>
      </c>
      <c r="B110" s="258" t="s">
        <v>438</v>
      </c>
      <c r="C110" s="58" t="s">
        <v>465</v>
      </c>
      <c r="D110" s="58" t="s">
        <v>466</v>
      </c>
      <c r="E110" s="58" t="s">
        <v>467</v>
      </c>
      <c r="F110" s="58" t="s">
        <v>468</v>
      </c>
      <c r="G110" s="58">
        <v>5</v>
      </c>
      <c r="H110" s="291" t="s">
        <v>469</v>
      </c>
      <c r="I110" s="151"/>
      <c r="J110" s="108">
        <f t="shared" si="64"/>
        <v>0</v>
      </c>
      <c r="K110" s="151"/>
      <c r="L110" s="108">
        <f t="shared" si="60"/>
        <v>0</v>
      </c>
      <c r="M110" s="151"/>
      <c r="N110" s="108">
        <f t="shared" ref="L110:P110" si="75">M110*600</f>
        <v>0</v>
      </c>
      <c r="O110" s="151"/>
      <c r="P110" s="108">
        <f t="shared" si="75"/>
        <v>0</v>
      </c>
      <c r="Q110" s="108">
        <f t="shared" si="52"/>
        <v>0</v>
      </c>
      <c r="R110" s="151">
        <v>4</v>
      </c>
      <c r="S110" s="108">
        <f t="shared" si="39"/>
        <v>1200</v>
      </c>
      <c r="T110" s="151"/>
      <c r="U110" s="108">
        <f t="shared" si="61"/>
        <v>0</v>
      </c>
      <c r="V110" s="108">
        <f t="shared" si="66"/>
        <v>1200</v>
      </c>
      <c r="W110" s="151"/>
      <c r="X110" s="108">
        <f t="shared" si="58"/>
        <v>0</v>
      </c>
      <c r="Y110" s="151"/>
      <c r="Z110" s="108">
        <f t="shared" si="62"/>
        <v>0</v>
      </c>
      <c r="AA110" s="108">
        <f t="shared" si="67"/>
        <v>0</v>
      </c>
      <c r="AB110" s="151"/>
      <c r="AC110" s="108">
        <f t="shared" si="63"/>
        <v>0</v>
      </c>
      <c r="AD110" s="151"/>
      <c r="AE110" s="108">
        <v>0</v>
      </c>
      <c r="AF110" s="151">
        <v>2</v>
      </c>
      <c r="AG110" s="108">
        <f t="shared" si="42"/>
        <v>2000</v>
      </c>
      <c r="AH110" s="151"/>
      <c r="AI110" s="108">
        <f t="shared" si="43"/>
        <v>0</v>
      </c>
      <c r="AJ110" s="151">
        <v>6</v>
      </c>
      <c r="AK110" s="108">
        <f t="shared" si="44"/>
        <v>1800</v>
      </c>
      <c r="AL110" s="151"/>
      <c r="AM110" s="108">
        <f t="shared" si="45"/>
        <v>0</v>
      </c>
      <c r="AN110" s="108">
        <f t="shared" si="46"/>
        <v>3800</v>
      </c>
      <c r="AO110" s="151">
        <v>20</v>
      </c>
      <c r="AP110" s="108">
        <f t="shared" si="57"/>
        <v>400</v>
      </c>
      <c r="AQ110" s="151">
        <v>10</v>
      </c>
      <c r="AR110" s="108">
        <f t="shared" si="59"/>
        <v>200</v>
      </c>
      <c r="AS110" s="108">
        <f t="shared" si="47"/>
        <v>600</v>
      </c>
      <c r="AT110" s="151"/>
      <c r="AU110" s="108">
        <f t="shared" si="48"/>
        <v>0</v>
      </c>
      <c r="AV110" s="151"/>
      <c r="AW110" s="108">
        <f t="shared" si="49"/>
        <v>0</v>
      </c>
      <c r="AX110" s="108">
        <f t="shared" si="68"/>
        <v>0</v>
      </c>
      <c r="AY110" s="108">
        <f t="shared" si="51"/>
        <v>5600</v>
      </c>
      <c r="AZ110" s="151">
        <f t="shared" si="71"/>
        <v>5000</v>
      </c>
      <c r="BA110" s="151">
        <v>5000</v>
      </c>
    </row>
    <row r="111" s="236" customFormat="1" ht="20" customHeight="1" spans="1:53">
      <c r="A111" s="255">
        <v>105</v>
      </c>
      <c r="B111" s="258" t="s">
        <v>438</v>
      </c>
      <c r="C111" s="58" t="s">
        <v>465</v>
      </c>
      <c r="D111" s="58" t="s">
        <v>470</v>
      </c>
      <c r="E111" s="58" t="s">
        <v>471</v>
      </c>
      <c r="F111" s="58" t="s">
        <v>472</v>
      </c>
      <c r="G111" s="58">
        <v>3</v>
      </c>
      <c r="H111" s="291" t="s">
        <v>473</v>
      </c>
      <c r="I111" s="151"/>
      <c r="J111" s="108">
        <f t="shared" si="64"/>
        <v>0</v>
      </c>
      <c r="K111" s="151"/>
      <c r="L111" s="108">
        <f t="shared" si="60"/>
        <v>0</v>
      </c>
      <c r="M111" s="151"/>
      <c r="N111" s="108">
        <f t="shared" ref="L111:P111" si="76">M111*600</f>
        <v>0</v>
      </c>
      <c r="O111" s="151"/>
      <c r="P111" s="108">
        <f t="shared" si="76"/>
        <v>0</v>
      </c>
      <c r="Q111" s="108">
        <f t="shared" si="52"/>
        <v>0</v>
      </c>
      <c r="R111" s="151">
        <v>2</v>
      </c>
      <c r="S111" s="108">
        <f t="shared" si="39"/>
        <v>600</v>
      </c>
      <c r="T111" s="151"/>
      <c r="U111" s="108">
        <f t="shared" si="61"/>
        <v>0</v>
      </c>
      <c r="V111" s="108">
        <f t="shared" si="66"/>
        <v>600</v>
      </c>
      <c r="W111" s="151"/>
      <c r="X111" s="108">
        <f t="shared" si="58"/>
        <v>0</v>
      </c>
      <c r="Y111" s="151"/>
      <c r="Z111" s="108">
        <f t="shared" si="62"/>
        <v>0</v>
      </c>
      <c r="AA111" s="108">
        <f t="shared" si="67"/>
        <v>0</v>
      </c>
      <c r="AB111" s="151"/>
      <c r="AC111" s="108">
        <f t="shared" si="63"/>
        <v>0</v>
      </c>
      <c r="AD111" s="151"/>
      <c r="AE111" s="108">
        <v>0</v>
      </c>
      <c r="AF111" s="151"/>
      <c r="AG111" s="108">
        <f t="shared" si="42"/>
        <v>0</v>
      </c>
      <c r="AH111" s="151"/>
      <c r="AI111" s="108">
        <f t="shared" si="43"/>
        <v>0</v>
      </c>
      <c r="AJ111" s="151"/>
      <c r="AK111" s="108">
        <f t="shared" si="44"/>
        <v>0</v>
      </c>
      <c r="AL111" s="151"/>
      <c r="AM111" s="108">
        <f t="shared" si="45"/>
        <v>0</v>
      </c>
      <c r="AN111" s="108">
        <f t="shared" si="46"/>
        <v>0</v>
      </c>
      <c r="AO111" s="151">
        <v>20</v>
      </c>
      <c r="AP111" s="108">
        <f t="shared" si="57"/>
        <v>400</v>
      </c>
      <c r="AQ111" s="151">
        <v>10</v>
      </c>
      <c r="AR111" s="108">
        <f t="shared" si="59"/>
        <v>200</v>
      </c>
      <c r="AS111" s="108">
        <f t="shared" si="47"/>
        <v>600</v>
      </c>
      <c r="AT111" s="151"/>
      <c r="AU111" s="108">
        <f t="shared" si="48"/>
        <v>0</v>
      </c>
      <c r="AV111" s="151"/>
      <c r="AW111" s="108">
        <f t="shared" si="49"/>
        <v>0</v>
      </c>
      <c r="AX111" s="108">
        <f t="shared" si="68"/>
        <v>0</v>
      </c>
      <c r="AY111" s="108">
        <f t="shared" si="51"/>
        <v>1200</v>
      </c>
      <c r="AZ111" s="151">
        <f t="shared" si="71"/>
        <v>3000</v>
      </c>
      <c r="BA111" s="151">
        <v>1200</v>
      </c>
    </row>
    <row r="112" s="236" customFormat="1" ht="20" customHeight="1" spans="1:53">
      <c r="A112" s="255">
        <v>106</v>
      </c>
      <c r="B112" s="258" t="s">
        <v>438</v>
      </c>
      <c r="C112" s="58" t="s">
        <v>465</v>
      </c>
      <c r="D112" s="58" t="s">
        <v>466</v>
      </c>
      <c r="E112" s="58" t="s">
        <v>474</v>
      </c>
      <c r="F112" s="58" t="s">
        <v>475</v>
      </c>
      <c r="G112" s="58">
        <v>4</v>
      </c>
      <c r="H112" s="291" t="s">
        <v>476</v>
      </c>
      <c r="I112" s="151"/>
      <c r="J112" s="108">
        <f t="shared" si="64"/>
        <v>0</v>
      </c>
      <c r="K112" s="151"/>
      <c r="L112" s="108">
        <f t="shared" si="60"/>
        <v>0</v>
      </c>
      <c r="M112" s="151"/>
      <c r="N112" s="108">
        <f t="shared" ref="L112:P112" si="77">M112*600</f>
        <v>0</v>
      </c>
      <c r="O112" s="151"/>
      <c r="P112" s="108">
        <f t="shared" si="77"/>
        <v>0</v>
      </c>
      <c r="Q112" s="108">
        <f t="shared" si="52"/>
        <v>0</v>
      </c>
      <c r="R112" s="151">
        <v>2</v>
      </c>
      <c r="S112" s="108">
        <f t="shared" si="39"/>
        <v>600</v>
      </c>
      <c r="T112" s="151"/>
      <c r="U112" s="108">
        <f t="shared" si="61"/>
        <v>0</v>
      </c>
      <c r="V112" s="108">
        <f t="shared" si="66"/>
        <v>600</v>
      </c>
      <c r="W112" s="151"/>
      <c r="X112" s="108">
        <f t="shared" si="58"/>
        <v>0</v>
      </c>
      <c r="Y112" s="151"/>
      <c r="Z112" s="108">
        <f t="shared" si="62"/>
        <v>0</v>
      </c>
      <c r="AA112" s="108">
        <f t="shared" si="67"/>
        <v>0</v>
      </c>
      <c r="AB112" s="151"/>
      <c r="AC112" s="108">
        <f t="shared" si="63"/>
        <v>0</v>
      </c>
      <c r="AD112" s="151"/>
      <c r="AE112" s="108">
        <v>0</v>
      </c>
      <c r="AF112" s="151"/>
      <c r="AG112" s="108">
        <f t="shared" si="42"/>
        <v>0</v>
      </c>
      <c r="AH112" s="151"/>
      <c r="AI112" s="108">
        <f t="shared" si="43"/>
        <v>0</v>
      </c>
      <c r="AJ112" s="151">
        <v>2</v>
      </c>
      <c r="AK112" s="108">
        <f t="shared" si="44"/>
        <v>600</v>
      </c>
      <c r="AL112" s="151"/>
      <c r="AM112" s="108">
        <f t="shared" si="45"/>
        <v>0</v>
      </c>
      <c r="AN112" s="108">
        <f t="shared" si="46"/>
        <v>600</v>
      </c>
      <c r="AO112" s="151">
        <v>15</v>
      </c>
      <c r="AP112" s="108">
        <f t="shared" si="57"/>
        <v>300</v>
      </c>
      <c r="AQ112" s="151"/>
      <c r="AR112" s="108">
        <f t="shared" si="59"/>
        <v>0</v>
      </c>
      <c r="AS112" s="108">
        <f t="shared" si="47"/>
        <v>300</v>
      </c>
      <c r="AT112" s="151"/>
      <c r="AU112" s="108">
        <f t="shared" si="48"/>
        <v>0</v>
      </c>
      <c r="AV112" s="151"/>
      <c r="AW112" s="108">
        <f t="shared" si="49"/>
        <v>0</v>
      </c>
      <c r="AX112" s="108">
        <f t="shared" si="68"/>
        <v>0</v>
      </c>
      <c r="AY112" s="108">
        <f t="shared" si="51"/>
        <v>1500</v>
      </c>
      <c r="AZ112" s="151">
        <f t="shared" si="71"/>
        <v>4000</v>
      </c>
      <c r="BA112" s="151">
        <v>1500</v>
      </c>
    </row>
    <row r="113" s="236" customFormat="1" ht="20" customHeight="1" spans="1:53">
      <c r="A113" s="255">
        <v>107</v>
      </c>
      <c r="B113" s="258" t="s">
        <v>438</v>
      </c>
      <c r="C113" s="58" t="s">
        <v>477</v>
      </c>
      <c r="D113" s="58" t="s">
        <v>478</v>
      </c>
      <c r="E113" s="58" t="s">
        <v>479</v>
      </c>
      <c r="F113" s="58" t="s">
        <v>480</v>
      </c>
      <c r="G113" s="58">
        <v>5</v>
      </c>
      <c r="H113" s="291" t="s">
        <v>481</v>
      </c>
      <c r="I113" s="151"/>
      <c r="J113" s="108">
        <f t="shared" si="64"/>
        <v>0</v>
      </c>
      <c r="K113" s="151"/>
      <c r="L113" s="108">
        <f t="shared" si="60"/>
        <v>0</v>
      </c>
      <c r="M113" s="151"/>
      <c r="N113" s="108">
        <f t="shared" ref="L113:P113" si="78">M113*600</f>
        <v>0</v>
      </c>
      <c r="O113" s="151"/>
      <c r="P113" s="108">
        <f t="shared" si="78"/>
        <v>0</v>
      </c>
      <c r="Q113" s="108">
        <f t="shared" si="52"/>
        <v>0</v>
      </c>
      <c r="R113" s="151">
        <v>2</v>
      </c>
      <c r="S113" s="108">
        <f t="shared" si="39"/>
        <v>600</v>
      </c>
      <c r="T113" s="151"/>
      <c r="U113" s="108">
        <f t="shared" si="61"/>
        <v>0</v>
      </c>
      <c r="V113" s="108">
        <f t="shared" si="66"/>
        <v>600</v>
      </c>
      <c r="W113" s="151">
        <v>1</v>
      </c>
      <c r="X113" s="108">
        <f t="shared" si="58"/>
        <v>400</v>
      </c>
      <c r="Y113" s="151"/>
      <c r="Z113" s="108">
        <f t="shared" si="62"/>
        <v>0</v>
      </c>
      <c r="AA113" s="108">
        <f t="shared" si="67"/>
        <v>400</v>
      </c>
      <c r="AB113" s="151"/>
      <c r="AC113" s="108">
        <f t="shared" si="63"/>
        <v>0</v>
      </c>
      <c r="AD113" s="151"/>
      <c r="AE113" s="108">
        <v>0</v>
      </c>
      <c r="AF113" s="151"/>
      <c r="AG113" s="108">
        <f t="shared" si="42"/>
        <v>0</v>
      </c>
      <c r="AH113" s="151"/>
      <c r="AI113" s="108">
        <f t="shared" si="43"/>
        <v>0</v>
      </c>
      <c r="AJ113" s="151">
        <v>2</v>
      </c>
      <c r="AK113" s="108">
        <f t="shared" si="44"/>
        <v>600</v>
      </c>
      <c r="AL113" s="151"/>
      <c r="AM113" s="108">
        <f t="shared" si="45"/>
        <v>0</v>
      </c>
      <c r="AN113" s="108">
        <f t="shared" si="46"/>
        <v>600</v>
      </c>
      <c r="AO113" s="151">
        <v>10</v>
      </c>
      <c r="AP113" s="108">
        <f t="shared" si="57"/>
        <v>200</v>
      </c>
      <c r="AQ113" s="151"/>
      <c r="AR113" s="108">
        <f t="shared" si="59"/>
        <v>0</v>
      </c>
      <c r="AS113" s="108">
        <f t="shared" si="47"/>
        <v>200</v>
      </c>
      <c r="AT113" s="151"/>
      <c r="AU113" s="108">
        <f t="shared" si="48"/>
        <v>0</v>
      </c>
      <c r="AV113" s="151"/>
      <c r="AW113" s="108">
        <f t="shared" si="49"/>
        <v>0</v>
      </c>
      <c r="AX113" s="108">
        <f t="shared" si="68"/>
        <v>0</v>
      </c>
      <c r="AY113" s="108">
        <f t="shared" si="51"/>
        <v>1800</v>
      </c>
      <c r="AZ113" s="151">
        <f t="shared" si="71"/>
        <v>5000</v>
      </c>
      <c r="BA113" s="151">
        <v>1800</v>
      </c>
    </row>
    <row r="114" s="236" customFormat="1" ht="20" customHeight="1" spans="1:53">
      <c r="A114" s="255">
        <v>108</v>
      </c>
      <c r="B114" s="258" t="s">
        <v>438</v>
      </c>
      <c r="C114" s="58" t="s">
        <v>477</v>
      </c>
      <c r="D114" s="58" t="s">
        <v>482</v>
      </c>
      <c r="E114" s="58" t="s">
        <v>483</v>
      </c>
      <c r="F114" s="58" t="s">
        <v>480</v>
      </c>
      <c r="G114" s="58">
        <v>3</v>
      </c>
      <c r="H114" s="291" t="s">
        <v>484</v>
      </c>
      <c r="I114" s="151"/>
      <c r="J114" s="108">
        <f t="shared" si="64"/>
        <v>0</v>
      </c>
      <c r="K114" s="151"/>
      <c r="L114" s="108">
        <f t="shared" ref="L114:L145" si="79">K114*600</f>
        <v>0</v>
      </c>
      <c r="M114" s="151"/>
      <c r="N114" s="108">
        <f t="shared" ref="L114:P114" si="80">M114*600</f>
        <v>0</v>
      </c>
      <c r="O114" s="151"/>
      <c r="P114" s="108">
        <f t="shared" si="80"/>
        <v>0</v>
      </c>
      <c r="Q114" s="108">
        <f t="shared" si="52"/>
        <v>0</v>
      </c>
      <c r="R114" s="151">
        <v>2.5</v>
      </c>
      <c r="S114" s="108">
        <f t="shared" si="39"/>
        <v>750</v>
      </c>
      <c r="T114" s="151"/>
      <c r="U114" s="108">
        <f t="shared" si="61"/>
        <v>0</v>
      </c>
      <c r="V114" s="108">
        <f t="shared" si="66"/>
        <v>750</v>
      </c>
      <c r="W114" s="151"/>
      <c r="X114" s="108">
        <f t="shared" si="58"/>
        <v>0</v>
      </c>
      <c r="Y114" s="151"/>
      <c r="Z114" s="108">
        <f t="shared" si="62"/>
        <v>0</v>
      </c>
      <c r="AA114" s="108">
        <f t="shared" si="67"/>
        <v>0</v>
      </c>
      <c r="AB114" s="151"/>
      <c r="AC114" s="108">
        <f t="shared" si="63"/>
        <v>0</v>
      </c>
      <c r="AD114" s="151"/>
      <c r="AE114" s="108">
        <v>0</v>
      </c>
      <c r="AF114" s="151">
        <v>1</v>
      </c>
      <c r="AG114" s="108">
        <f t="shared" si="42"/>
        <v>1000</v>
      </c>
      <c r="AH114" s="151"/>
      <c r="AI114" s="108">
        <f t="shared" si="43"/>
        <v>0</v>
      </c>
      <c r="AJ114" s="151">
        <v>1</v>
      </c>
      <c r="AK114" s="108">
        <f t="shared" si="44"/>
        <v>300</v>
      </c>
      <c r="AL114" s="151"/>
      <c r="AM114" s="108">
        <f t="shared" si="45"/>
        <v>0</v>
      </c>
      <c r="AN114" s="108">
        <f t="shared" si="46"/>
        <v>1300</v>
      </c>
      <c r="AO114" s="151"/>
      <c r="AP114" s="108">
        <f t="shared" si="57"/>
        <v>0</v>
      </c>
      <c r="AQ114" s="151"/>
      <c r="AR114" s="108">
        <f t="shared" si="59"/>
        <v>0</v>
      </c>
      <c r="AS114" s="108">
        <f t="shared" si="47"/>
        <v>0</v>
      </c>
      <c r="AT114" s="151"/>
      <c r="AU114" s="108">
        <f t="shared" si="48"/>
        <v>0</v>
      </c>
      <c r="AV114" s="151"/>
      <c r="AW114" s="108">
        <f t="shared" si="49"/>
        <v>0</v>
      </c>
      <c r="AX114" s="108">
        <f t="shared" si="68"/>
        <v>0</v>
      </c>
      <c r="AY114" s="108">
        <f t="shared" si="51"/>
        <v>2050</v>
      </c>
      <c r="AZ114" s="151">
        <f t="shared" si="71"/>
        <v>3000</v>
      </c>
      <c r="BA114" s="151">
        <v>2050</v>
      </c>
    </row>
    <row r="115" s="236" customFormat="1" ht="20" customHeight="1" spans="1:53">
      <c r="A115" s="255">
        <v>109</v>
      </c>
      <c r="B115" s="258" t="s">
        <v>438</v>
      </c>
      <c r="C115" s="58" t="s">
        <v>477</v>
      </c>
      <c r="D115" s="58" t="s">
        <v>485</v>
      </c>
      <c r="E115" s="58" t="s">
        <v>486</v>
      </c>
      <c r="F115" s="58" t="s">
        <v>480</v>
      </c>
      <c r="G115" s="58">
        <v>3</v>
      </c>
      <c r="H115" s="291" t="s">
        <v>487</v>
      </c>
      <c r="I115" s="151"/>
      <c r="J115" s="108">
        <f t="shared" si="64"/>
        <v>0</v>
      </c>
      <c r="K115" s="151"/>
      <c r="L115" s="108">
        <f t="shared" si="79"/>
        <v>0</v>
      </c>
      <c r="M115" s="151"/>
      <c r="N115" s="108">
        <f t="shared" ref="L115:P115" si="81">M115*600</f>
        <v>0</v>
      </c>
      <c r="O115" s="151"/>
      <c r="P115" s="108">
        <f t="shared" si="81"/>
        <v>0</v>
      </c>
      <c r="Q115" s="108">
        <f t="shared" si="52"/>
        <v>0</v>
      </c>
      <c r="R115" s="151">
        <v>1</v>
      </c>
      <c r="S115" s="108">
        <f t="shared" si="39"/>
        <v>300</v>
      </c>
      <c r="T115" s="151"/>
      <c r="U115" s="108">
        <f t="shared" si="61"/>
        <v>0</v>
      </c>
      <c r="V115" s="108">
        <f t="shared" si="66"/>
        <v>300</v>
      </c>
      <c r="W115" s="151"/>
      <c r="X115" s="108">
        <f t="shared" si="58"/>
        <v>0</v>
      </c>
      <c r="Y115" s="151"/>
      <c r="Z115" s="108">
        <f t="shared" si="62"/>
        <v>0</v>
      </c>
      <c r="AA115" s="108">
        <f t="shared" si="67"/>
        <v>0</v>
      </c>
      <c r="AB115" s="151"/>
      <c r="AC115" s="108">
        <f t="shared" si="63"/>
        <v>0</v>
      </c>
      <c r="AD115" s="151"/>
      <c r="AE115" s="108">
        <v>0</v>
      </c>
      <c r="AF115" s="151">
        <v>2</v>
      </c>
      <c r="AG115" s="108">
        <f t="shared" si="42"/>
        <v>2000</v>
      </c>
      <c r="AH115" s="151"/>
      <c r="AI115" s="108">
        <f t="shared" si="43"/>
        <v>0</v>
      </c>
      <c r="AJ115" s="151"/>
      <c r="AK115" s="108">
        <f t="shared" si="44"/>
        <v>0</v>
      </c>
      <c r="AL115" s="151"/>
      <c r="AM115" s="108">
        <f t="shared" si="45"/>
        <v>0</v>
      </c>
      <c r="AN115" s="108">
        <f t="shared" si="46"/>
        <v>2000</v>
      </c>
      <c r="AO115" s="151"/>
      <c r="AP115" s="108">
        <f t="shared" si="57"/>
        <v>0</v>
      </c>
      <c r="AQ115" s="151"/>
      <c r="AR115" s="108">
        <f t="shared" si="59"/>
        <v>0</v>
      </c>
      <c r="AS115" s="108">
        <f t="shared" si="47"/>
        <v>0</v>
      </c>
      <c r="AT115" s="151"/>
      <c r="AU115" s="108">
        <f t="shared" si="48"/>
        <v>0</v>
      </c>
      <c r="AV115" s="151"/>
      <c r="AW115" s="108">
        <f t="shared" si="49"/>
        <v>0</v>
      </c>
      <c r="AX115" s="108">
        <f t="shared" si="68"/>
        <v>0</v>
      </c>
      <c r="AY115" s="108">
        <f t="shared" si="51"/>
        <v>2300</v>
      </c>
      <c r="AZ115" s="151">
        <f t="shared" si="71"/>
        <v>3000</v>
      </c>
      <c r="BA115" s="151">
        <v>2300</v>
      </c>
    </row>
    <row r="116" s="236" customFormat="1" ht="20" customHeight="1" spans="1:53">
      <c r="A116" s="255">
        <v>110</v>
      </c>
      <c r="B116" s="258" t="s">
        <v>438</v>
      </c>
      <c r="C116" s="58" t="s">
        <v>488</v>
      </c>
      <c r="D116" s="58" t="s">
        <v>489</v>
      </c>
      <c r="E116" s="58" t="s">
        <v>490</v>
      </c>
      <c r="F116" s="58" t="s">
        <v>491</v>
      </c>
      <c r="G116" s="58">
        <v>1</v>
      </c>
      <c r="H116" s="291" t="s">
        <v>492</v>
      </c>
      <c r="I116" s="151"/>
      <c r="J116" s="108">
        <f t="shared" si="64"/>
        <v>0</v>
      </c>
      <c r="K116" s="151"/>
      <c r="L116" s="108">
        <f t="shared" si="79"/>
        <v>0</v>
      </c>
      <c r="M116" s="151"/>
      <c r="N116" s="108">
        <f t="shared" ref="L116:P116" si="82">M116*600</f>
        <v>0</v>
      </c>
      <c r="O116" s="151"/>
      <c r="P116" s="108">
        <f t="shared" si="82"/>
        <v>0</v>
      </c>
      <c r="Q116" s="108">
        <f t="shared" si="52"/>
        <v>0</v>
      </c>
      <c r="R116" s="151">
        <v>1.5</v>
      </c>
      <c r="S116" s="108">
        <f t="shared" si="39"/>
        <v>450</v>
      </c>
      <c r="T116" s="151"/>
      <c r="U116" s="108">
        <f t="shared" si="61"/>
        <v>0</v>
      </c>
      <c r="V116" s="108">
        <f t="shared" si="66"/>
        <v>450</v>
      </c>
      <c r="W116" s="151"/>
      <c r="X116" s="108">
        <f t="shared" si="58"/>
        <v>0</v>
      </c>
      <c r="Y116" s="151"/>
      <c r="Z116" s="108">
        <f t="shared" si="62"/>
        <v>0</v>
      </c>
      <c r="AA116" s="108">
        <f t="shared" si="67"/>
        <v>0</v>
      </c>
      <c r="AB116" s="151"/>
      <c r="AC116" s="108">
        <f t="shared" si="63"/>
        <v>0</v>
      </c>
      <c r="AD116" s="151"/>
      <c r="AE116" s="108">
        <v>0</v>
      </c>
      <c r="AF116" s="151"/>
      <c r="AG116" s="108">
        <f t="shared" si="42"/>
        <v>0</v>
      </c>
      <c r="AH116" s="151"/>
      <c r="AI116" s="108">
        <f t="shared" si="43"/>
        <v>0</v>
      </c>
      <c r="AJ116" s="151"/>
      <c r="AK116" s="108">
        <f t="shared" si="44"/>
        <v>0</v>
      </c>
      <c r="AL116" s="151"/>
      <c r="AM116" s="108">
        <f t="shared" si="45"/>
        <v>0</v>
      </c>
      <c r="AN116" s="108">
        <f t="shared" si="46"/>
        <v>0</v>
      </c>
      <c r="AO116" s="151">
        <v>12</v>
      </c>
      <c r="AP116" s="108">
        <f t="shared" si="57"/>
        <v>240</v>
      </c>
      <c r="AQ116" s="151">
        <v>10</v>
      </c>
      <c r="AR116" s="108">
        <f t="shared" si="59"/>
        <v>200</v>
      </c>
      <c r="AS116" s="108">
        <f t="shared" si="47"/>
        <v>440</v>
      </c>
      <c r="AT116" s="151"/>
      <c r="AU116" s="108">
        <f t="shared" si="48"/>
        <v>0</v>
      </c>
      <c r="AV116" s="151"/>
      <c r="AW116" s="108">
        <f t="shared" si="49"/>
        <v>0</v>
      </c>
      <c r="AX116" s="108">
        <f t="shared" si="68"/>
        <v>0</v>
      </c>
      <c r="AY116" s="108">
        <f t="shared" si="51"/>
        <v>890</v>
      </c>
      <c r="AZ116" s="151">
        <f t="shared" si="71"/>
        <v>1000</v>
      </c>
      <c r="BA116" s="151">
        <v>890</v>
      </c>
    </row>
    <row r="117" s="236" customFormat="1" ht="20" customHeight="1" spans="1:53">
      <c r="A117" s="255">
        <v>111</v>
      </c>
      <c r="B117" s="258" t="s">
        <v>438</v>
      </c>
      <c r="C117" s="58" t="s">
        <v>493</v>
      </c>
      <c r="D117" s="58" t="s">
        <v>494</v>
      </c>
      <c r="E117" s="58" t="s">
        <v>495</v>
      </c>
      <c r="F117" s="58" t="s">
        <v>496</v>
      </c>
      <c r="G117" s="58">
        <v>4</v>
      </c>
      <c r="H117" s="291" t="s">
        <v>497</v>
      </c>
      <c r="I117" s="151"/>
      <c r="J117" s="108">
        <f t="shared" si="64"/>
        <v>0</v>
      </c>
      <c r="K117" s="151"/>
      <c r="L117" s="108">
        <f t="shared" si="79"/>
        <v>0</v>
      </c>
      <c r="M117" s="151"/>
      <c r="N117" s="108">
        <f t="shared" ref="L117:P117" si="83">M117*600</f>
        <v>0</v>
      </c>
      <c r="O117" s="151"/>
      <c r="P117" s="108">
        <f t="shared" si="83"/>
        <v>0</v>
      </c>
      <c r="Q117" s="108">
        <f t="shared" si="52"/>
        <v>0</v>
      </c>
      <c r="R117" s="151">
        <v>1.5</v>
      </c>
      <c r="S117" s="108">
        <f t="shared" si="39"/>
        <v>450</v>
      </c>
      <c r="T117" s="151"/>
      <c r="U117" s="108">
        <f t="shared" si="61"/>
        <v>0</v>
      </c>
      <c r="V117" s="108">
        <f t="shared" si="66"/>
        <v>450</v>
      </c>
      <c r="W117" s="151"/>
      <c r="X117" s="108">
        <f t="shared" si="58"/>
        <v>0</v>
      </c>
      <c r="Y117" s="151"/>
      <c r="Z117" s="108">
        <f t="shared" si="62"/>
        <v>0</v>
      </c>
      <c r="AA117" s="108">
        <f t="shared" si="67"/>
        <v>0</v>
      </c>
      <c r="AB117" s="151"/>
      <c r="AC117" s="108">
        <f t="shared" si="63"/>
        <v>0</v>
      </c>
      <c r="AD117" s="151"/>
      <c r="AE117" s="108">
        <v>0</v>
      </c>
      <c r="AF117" s="151">
        <v>1</v>
      </c>
      <c r="AG117" s="108">
        <f t="shared" si="42"/>
        <v>1000</v>
      </c>
      <c r="AH117" s="151"/>
      <c r="AI117" s="108">
        <f t="shared" si="43"/>
        <v>0</v>
      </c>
      <c r="AJ117" s="151"/>
      <c r="AK117" s="108">
        <f t="shared" si="44"/>
        <v>0</v>
      </c>
      <c r="AL117" s="151"/>
      <c r="AM117" s="108">
        <f t="shared" si="45"/>
        <v>0</v>
      </c>
      <c r="AN117" s="108">
        <f t="shared" si="46"/>
        <v>1000</v>
      </c>
      <c r="AO117" s="151">
        <v>30</v>
      </c>
      <c r="AP117" s="108">
        <f t="shared" si="57"/>
        <v>600</v>
      </c>
      <c r="AQ117" s="151">
        <v>15</v>
      </c>
      <c r="AR117" s="108">
        <f t="shared" si="59"/>
        <v>300</v>
      </c>
      <c r="AS117" s="108">
        <f t="shared" si="47"/>
        <v>900</v>
      </c>
      <c r="AT117" s="151"/>
      <c r="AU117" s="108">
        <f t="shared" si="48"/>
        <v>0</v>
      </c>
      <c r="AV117" s="151"/>
      <c r="AW117" s="108">
        <f t="shared" si="49"/>
        <v>0</v>
      </c>
      <c r="AX117" s="108">
        <f t="shared" si="68"/>
        <v>0</v>
      </c>
      <c r="AY117" s="108">
        <f t="shared" si="51"/>
        <v>2350</v>
      </c>
      <c r="AZ117" s="151">
        <f t="shared" si="71"/>
        <v>4000</v>
      </c>
      <c r="BA117" s="151">
        <v>2350</v>
      </c>
    </row>
    <row r="118" s="236" customFormat="1" ht="20" customHeight="1" spans="1:53">
      <c r="A118" s="255">
        <v>112</v>
      </c>
      <c r="B118" s="258" t="s">
        <v>438</v>
      </c>
      <c r="C118" s="58" t="s">
        <v>493</v>
      </c>
      <c r="D118" s="58" t="s">
        <v>498</v>
      </c>
      <c r="E118" s="58" t="s">
        <v>499</v>
      </c>
      <c r="F118" s="58" t="s">
        <v>500</v>
      </c>
      <c r="G118" s="58">
        <v>4</v>
      </c>
      <c r="H118" s="291" t="s">
        <v>501</v>
      </c>
      <c r="I118" s="151"/>
      <c r="J118" s="108">
        <f t="shared" si="64"/>
        <v>0</v>
      </c>
      <c r="K118" s="151"/>
      <c r="L118" s="108">
        <f t="shared" si="79"/>
        <v>0</v>
      </c>
      <c r="M118" s="151"/>
      <c r="N118" s="108">
        <f t="shared" ref="L118:P118" si="84">M118*600</f>
        <v>0</v>
      </c>
      <c r="O118" s="151"/>
      <c r="P118" s="108">
        <f t="shared" si="84"/>
        <v>0</v>
      </c>
      <c r="Q118" s="108">
        <f t="shared" si="52"/>
        <v>0</v>
      </c>
      <c r="R118" s="151">
        <v>2</v>
      </c>
      <c r="S118" s="108">
        <f t="shared" si="39"/>
        <v>600</v>
      </c>
      <c r="T118" s="151"/>
      <c r="U118" s="108">
        <f t="shared" si="61"/>
        <v>0</v>
      </c>
      <c r="V118" s="108">
        <f t="shared" si="66"/>
        <v>600</v>
      </c>
      <c r="W118" s="151"/>
      <c r="X118" s="108">
        <f t="shared" si="58"/>
        <v>0</v>
      </c>
      <c r="Y118" s="151"/>
      <c r="Z118" s="108">
        <f t="shared" si="62"/>
        <v>0</v>
      </c>
      <c r="AA118" s="108">
        <f t="shared" si="67"/>
        <v>0</v>
      </c>
      <c r="AB118" s="151"/>
      <c r="AC118" s="108">
        <f t="shared" si="63"/>
        <v>0</v>
      </c>
      <c r="AD118" s="151"/>
      <c r="AE118" s="108">
        <v>0</v>
      </c>
      <c r="AF118" s="151"/>
      <c r="AG118" s="108">
        <f t="shared" si="42"/>
        <v>0</v>
      </c>
      <c r="AH118" s="151"/>
      <c r="AI118" s="108">
        <f t="shared" si="43"/>
        <v>0</v>
      </c>
      <c r="AJ118" s="151">
        <v>2</v>
      </c>
      <c r="AK118" s="108">
        <f t="shared" si="44"/>
        <v>600</v>
      </c>
      <c r="AL118" s="151"/>
      <c r="AM118" s="108">
        <f t="shared" si="45"/>
        <v>0</v>
      </c>
      <c r="AN118" s="108">
        <f t="shared" si="46"/>
        <v>600</v>
      </c>
      <c r="AO118" s="151"/>
      <c r="AP118" s="108">
        <f t="shared" si="57"/>
        <v>0</v>
      </c>
      <c r="AQ118" s="151"/>
      <c r="AR118" s="108">
        <f t="shared" si="59"/>
        <v>0</v>
      </c>
      <c r="AS118" s="108">
        <f t="shared" si="47"/>
        <v>0</v>
      </c>
      <c r="AT118" s="151"/>
      <c r="AU118" s="108">
        <f t="shared" si="48"/>
        <v>0</v>
      </c>
      <c r="AV118" s="151"/>
      <c r="AW118" s="108">
        <f t="shared" si="49"/>
        <v>0</v>
      </c>
      <c r="AX118" s="108">
        <f t="shared" si="68"/>
        <v>0</v>
      </c>
      <c r="AY118" s="108">
        <f t="shared" si="51"/>
        <v>1200</v>
      </c>
      <c r="AZ118" s="151">
        <f t="shared" si="71"/>
        <v>4000</v>
      </c>
      <c r="BA118" s="151">
        <v>1200</v>
      </c>
    </row>
    <row r="119" s="236" customFormat="1" ht="20" customHeight="1" spans="1:53">
      <c r="A119" s="255">
        <v>113</v>
      </c>
      <c r="B119" s="258" t="s">
        <v>438</v>
      </c>
      <c r="C119" s="58" t="s">
        <v>502</v>
      </c>
      <c r="D119" s="58" t="s">
        <v>503</v>
      </c>
      <c r="E119" s="58" t="s">
        <v>504</v>
      </c>
      <c r="F119" s="58" t="s">
        <v>505</v>
      </c>
      <c r="G119" s="58">
        <v>4</v>
      </c>
      <c r="H119" s="291" t="s">
        <v>506</v>
      </c>
      <c r="I119" s="151"/>
      <c r="J119" s="108">
        <f t="shared" si="64"/>
        <v>0</v>
      </c>
      <c r="K119" s="151"/>
      <c r="L119" s="108">
        <f t="shared" si="79"/>
        <v>0</v>
      </c>
      <c r="M119" s="151"/>
      <c r="N119" s="108">
        <f t="shared" ref="L119:P119" si="85">M119*600</f>
        <v>0</v>
      </c>
      <c r="O119" s="151"/>
      <c r="P119" s="108">
        <f t="shared" si="85"/>
        <v>0</v>
      </c>
      <c r="Q119" s="108">
        <f t="shared" si="52"/>
        <v>0</v>
      </c>
      <c r="R119" s="151">
        <v>4</v>
      </c>
      <c r="S119" s="108">
        <f t="shared" si="39"/>
        <v>1200</v>
      </c>
      <c r="T119" s="151"/>
      <c r="U119" s="108">
        <f t="shared" si="61"/>
        <v>0</v>
      </c>
      <c r="V119" s="108">
        <f t="shared" si="66"/>
        <v>1200</v>
      </c>
      <c r="W119" s="151"/>
      <c r="X119" s="108">
        <f t="shared" si="58"/>
        <v>0</v>
      </c>
      <c r="Y119" s="151"/>
      <c r="Z119" s="108">
        <f t="shared" si="62"/>
        <v>0</v>
      </c>
      <c r="AA119" s="108">
        <f t="shared" si="67"/>
        <v>0</v>
      </c>
      <c r="AB119" s="151"/>
      <c r="AC119" s="108">
        <f t="shared" si="63"/>
        <v>0</v>
      </c>
      <c r="AD119" s="151"/>
      <c r="AE119" s="108">
        <v>0</v>
      </c>
      <c r="AF119" s="151"/>
      <c r="AG119" s="108">
        <f t="shared" si="42"/>
        <v>0</v>
      </c>
      <c r="AH119" s="151"/>
      <c r="AI119" s="108">
        <f t="shared" si="43"/>
        <v>0</v>
      </c>
      <c r="AJ119" s="151">
        <v>3</v>
      </c>
      <c r="AK119" s="108">
        <f t="shared" si="44"/>
        <v>900</v>
      </c>
      <c r="AL119" s="151"/>
      <c r="AM119" s="108">
        <f t="shared" si="45"/>
        <v>0</v>
      </c>
      <c r="AN119" s="108">
        <f t="shared" si="46"/>
        <v>900</v>
      </c>
      <c r="AO119" s="151"/>
      <c r="AP119" s="108">
        <f t="shared" si="57"/>
        <v>0</v>
      </c>
      <c r="AQ119" s="151"/>
      <c r="AR119" s="108">
        <f t="shared" si="59"/>
        <v>0</v>
      </c>
      <c r="AS119" s="108">
        <f t="shared" si="47"/>
        <v>0</v>
      </c>
      <c r="AT119" s="151"/>
      <c r="AU119" s="108">
        <f t="shared" si="48"/>
        <v>0</v>
      </c>
      <c r="AV119" s="151"/>
      <c r="AW119" s="108">
        <f t="shared" si="49"/>
        <v>0</v>
      </c>
      <c r="AX119" s="108">
        <f t="shared" si="68"/>
        <v>0</v>
      </c>
      <c r="AY119" s="108">
        <f t="shared" si="51"/>
        <v>2100</v>
      </c>
      <c r="AZ119" s="151">
        <f t="shared" si="71"/>
        <v>4000</v>
      </c>
      <c r="BA119" s="151">
        <v>2100</v>
      </c>
    </row>
    <row r="120" s="236" customFormat="1" ht="20" customHeight="1" spans="1:53">
      <c r="A120" s="255">
        <v>114</v>
      </c>
      <c r="B120" s="258" t="s">
        <v>438</v>
      </c>
      <c r="C120" s="58" t="s">
        <v>502</v>
      </c>
      <c r="D120" s="58" t="s">
        <v>507</v>
      </c>
      <c r="E120" s="58" t="s">
        <v>508</v>
      </c>
      <c r="F120" s="58" t="s">
        <v>509</v>
      </c>
      <c r="G120" s="58">
        <v>3</v>
      </c>
      <c r="H120" s="291" t="s">
        <v>510</v>
      </c>
      <c r="I120" s="151"/>
      <c r="J120" s="108">
        <f t="shared" si="64"/>
        <v>0</v>
      </c>
      <c r="K120" s="151"/>
      <c r="L120" s="108">
        <f t="shared" si="79"/>
        <v>0</v>
      </c>
      <c r="M120" s="151"/>
      <c r="N120" s="108">
        <f t="shared" ref="L120:P120" si="86">M120*600</f>
        <v>0</v>
      </c>
      <c r="O120" s="151"/>
      <c r="P120" s="108">
        <f t="shared" si="86"/>
        <v>0</v>
      </c>
      <c r="Q120" s="108">
        <f t="shared" si="52"/>
        <v>0</v>
      </c>
      <c r="R120" s="151">
        <v>0.5</v>
      </c>
      <c r="S120" s="108">
        <f t="shared" si="39"/>
        <v>150</v>
      </c>
      <c r="T120" s="151"/>
      <c r="U120" s="108">
        <f t="shared" si="61"/>
        <v>0</v>
      </c>
      <c r="V120" s="108">
        <f t="shared" si="66"/>
        <v>150</v>
      </c>
      <c r="W120" s="151"/>
      <c r="X120" s="108">
        <f t="shared" si="58"/>
        <v>0</v>
      </c>
      <c r="Y120" s="151"/>
      <c r="Z120" s="108">
        <f t="shared" si="62"/>
        <v>0</v>
      </c>
      <c r="AA120" s="108">
        <f t="shared" si="67"/>
        <v>0</v>
      </c>
      <c r="AB120" s="151"/>
      <c r="AC120" s="108">
        <f t="shared" si="63"/>
        <v>0</v>
      </c>
      <c r="AD120" s="151"/>
      <c r="AE120" s="108">
        <v>0</v>
      </c>
      <c r="AF120" s="151"/>
      <c r="AG120" s="108">
        <f t="shared" si="42"/>
        <v>0</v>
      </c>
      <c r="AH120" s="151"/>
      <c r="AI120" s="108">
        <f t="shared" si="43"/>
        <v>0</v>
      </c>
      <c r="AJ120" s="151"/>
      <c r="AK120" s="108">
        <f t="shared" si="44"/>
        <v>0</v>
      </c>
      <c r="AL120" s="151"/>
      <c r="AM120" s="108">
        <f t="shared" si="45"/>
        <v>0</v>
      </c>
      <c r="AN120" s="108">
        <f t="shared" si="46"/>
        <v>0</v>
      </c>
      <c r="AO120" s="151">
        <v>12</v>
      </c>
      <c r="AP120" s="108">
        <f t="shared" si="57"/>
        <v>240</v>
      </c>
      <c r="AQ120" s="151"/>
      <c r="AR120" s="108">
        <f t="shared" si="59"/>
        <v>0</v>
      </c>
      <c r="AS120" s="108">
        <f t="shared" si="47"/>
        <v>240</v>
      </c>
      <c r="AT120" s="151"/>
      <c r="AU120" s="108">
        <f t="shared" si="48"/>
        <v>0</v>
      </c>
      <c r="AV120" s="151"/>
      <c r="AW120" s="108">
        <f t="shared" si="49"/>
        <v>0</v>
      </c>
      <c r="AX120" s="108">
        <f t="shared" si="68"/>
        <v>0</v>
      </c>
      <c r="AY120" s="108">
        <f t="shared" si="51"/>
        <v>390</v>
      </c>
      <c r="AZ120" s="151">
        <f t="shared" si="71"/>
        <v>3000</v>
      </c>
      <c r="BA120" s="151">
        <v>390</v>
      </c>
    </row>
    <row r="121" s="236" customFormat="1" ht="20" customHeight="1" spans="1:53">
      <c r="A121" s="255">
        <v>115</v>
      </c>
      <c r="B121" s="258" t="s">
        <v>438</v>
      </c>
      <c r="C121" s="58" t="s">
        <v>502</v>
      </c>
      <c r="D121" s="58" t="s">
        <v>503</v>
      </c>
      <c r="E121" s="58" t="s">
        <v>511</v>
      </c>
      <c r="F121" s="58" t="s">
        <v>512</v>
      </c>
      <c r="G121" s="58">
        <v>3</v>
      </c>
      <c r="H121" s="291" t="s">
        <v>513</v>
      </c>
      <c r="I121" s="151"/>
      <c r="J121" s="108">
        <f t="shared" si="64"/>
        <v>0</v>
      </c>
      <c r="K121" s="151"/>
      <c r="L121" s="108">
        <f t="shared" si="79"/>
        <v>0</v>
      </c>
      <c r="M121" s="151"/>
      <c r="N121" s="108">
        <f t="shared" ref="L121:P121" si="87">M121*600</f>
        <v>0</v>
      </c>
      <c r="O121" s="151"/>
      <c r="P121" s="108">
        <f t="shared" si="87"/>
        <v>0</v>
      </c>
      <c r="Q121" s="108">
        <f t="shared" si="52"/>
        <v>0</v>
      </c>
      <c r="R121" s="151">
        <v>2</v>
      </c>
      <c r="S121" s="108">
        <f t="shared" si="39"/>
        <v>600</v>
      </c>
      <c r="T121" s="151"/>
      <c r="U121" s="108">
        <f t="shared" si="61"/>
        <v>0</v>
      </c>
      <c r="V121" s="108">
        <f t="shared" si="66"/>
        <v>600</v>
      </c>
      <c r="W121" s="151"/>
      <c r="X121" s="108">
        <f t="shared" si="58"/>
        <v>0</v>
      </c>
      <c r="Y121" s="151"/>
      <c r="Z121" s="108">
        <f t="shared" si="62"/>
        <v>0</v>
      </c>
      <c r="AA121" s="108">
        <f t="shared" si="67"/>
        <v>0</v>
      </c>
      <c r="AB121" s="151"/>
      <c r="AC121" s="108">
        <f t="shared" si="63"/>
        <v>0</v>
      </c>
      <c r="AD121" s="151"/>
      <c r="AE121" s="108">
        <v>0</v>
      </c>
      <c r="AF121" s="151"/>
      <c r="AG121" s="108">
        <f t="shared" si="42"/>
        <v>0</v>
      </c>
      <c r="AH121" s="151"/>
      <c r="AI121" s="108">
        <f t="shared" si="43"/>
        <v>0</v>
      </c>
      <c r="AJ121" s="151">
        <v>1</v>
      </c>
      <c r="AK121" s="108">
        <f t="shared" si="44"/>
        <v>300</v>
      </c>
      <c r="AL121" s="151"/>
      <c r="AM121" s="108">
        <f t="shared" si="45"/>
        <v>0</v>
      </c>
      <c r="AN121" s="108">
        <f t="shared" si="46"/>
        <v>300</v>
      </c>
      <c r="AO121" s="151">
        <v>15</v>
      </c>
      <c r="AP121" s="108">
        <f t="shared" si="57"/>
        <v>300</v>
      </c>
      <c r="AQ121" s="151"/>
      <c r="AR121" s="108">
        <f t="shared" ref="AR121:AR152" si="88">AQ121*20</f>
        <v>0</v>
      </c>
      <c r="AS121" s="108">
        <f t="shared" si="47"/>
        <v>300</v>
      </c>
      <c r="AT121" s="151"/>
      <c r="AU121" s="108">
        <f t="shared" si="48"/>
        <v>0</v>
      </c>
      <c r="AV121" s="151"/>
      <c r="AW121" s="108">
        <f t="shared" si="49"/>
        <v>0</v>
      </c>
      <c r="AX121" s="108">
        <f t="shared" si="68"/>
        <v>0</v>
      </c>
      <c r="AY121" s="108">
        <f t="shared" si="51"/>
        <v>1200</v>
      </c>
      <c r="AZ121" s="151">
        <f t="shared" si="71"/>
        <v>3000</v>
      </c>
      <c r="BA121" s="151">
        <v>1200</v>
      </c>
    </row>
    <row r="122" s="236" customFormat="1" ht="20" customHeight="1" spans="1:53">
      <c r="A122" s="255">
        <v>116</v>
      </c>
      <c r="B122" s="258" t="s">
        <v>438</v>
      </c>
      <c r="C122" s="58" t="s">
        <v>514</v>
      </c>
      <c r="D122" s="58" t="s">
        <v>515</v>
      </c>
      <c r="E122" s="58" t="s">
        <v>516</v>
      </c>
      <c r="F122" s="58" t="s">
        <v>517</v>
      </c>
      <c r="G122" s="58">
        <v>2</v>
      </c>
      <c r="H122" s="291" t="s">
        <v>518</v>
      </c>
      <c r="I122" s="151"/>
      <c r="J122" s="108">
        <f t="shared" si="64"/>
        <v>0</v>
      </c>
      <c r="K122" s="151"/>
      <c r="L122" s="108">
        <f t="shared" si="79"/>
        <v>0</v>
      </c>
      <c r="M122" s="151"/>
      <c r="N122" s="108">
        <f t="shared" ref="L122:P122" si="89">M122*600</f>
        <v>0</v>
      </c>
      <c r="O122" s="151"/>
      <c r="P122" s="108">
        <f t="shared" si="89"/>
        <v>0</v>
      </c>
      <c r="Q122" s="108">
        <f t="shared" si="52"/>
        <v>0</v>
      </c>
      <c r="R122" s="151">
        <v>1</v>
      </c>
      <c r="S122" s="108">
        <f t="shared" si="39"/>
        <v>300</v>
      </c>
      <c r="T122" s="151"/>
      <c r="U122" s="108">
        <f t="shared" si="61"/>
        <v>0</v>
      </c>
      <c r="V122" s="108">
        <f t="shared" si="66"/>
        <v>300</v>
      </c>
      <c r="W122" s="151">
        <v>0.25</v>
      </c>
      <c r="X122" s="108">
        <f t="shared" si="58"/>
        <v>100</v>
      </c>
      <c r="Y122" s="151"/>
      <c r="Z122" s="108">
        <f t="shared" si="62"/>
        <v>0</v>
      </c>
      <c r="AA122" s="108">
        <f t="shared" si="67"/>
        <v>100</v>
      </c>
      <c r="AB122" s="151"/>
      <c r="AC122" s="108">
        <f t="shared" si="63"/>
        <v>0</v>
      </c>
      <c r="AD122" s="151"/>
      <c r="AE122" s="108">
        <v>0</v>
      </c>
      <c r="AF122" s="151"/>
      <c r="AG122" s="108">
        <f t="shared" si="42"/>
        <v>0</v>
      </c>
      <c r="AH122" s="151"/>
      <c r="AI122" s="108">
        <f t="shared" si="43"/>
        <v>0</v>
      </c>
      <c r="AJ122" s="151"/>
      <c r="AK122" s="108">
        <f t="shared" si="44"/>
        <v>0</v>
      </c>
      <c r="AL122" s="151"/>
      <c r="AM122" s="108">
        <f t="shared" si="45"/>
        <v>0</v>
      </c>
      <c r="AN122" s="108">
        <f t="shared" si="46"/>
        <v>0</v>
      </c>
      <c r="AO122" s="151">
        <v>13</v>
      </c>
      <c r="AP122" s="108">
        <f t="shared" si="57"/>
        <v>260</v>
      </c>
      <c r="AQ122" s="151"/>
      <c r="AR122" s="108">
        <f t="shared" si="88"/>
        <v>0</v>
      </c>
      <c r="AS122" s="108">
        <f t="shared" si="47"/>
        <v>260</v>
      </c>
      <c r="AT122" s="151"/>
      <c r="AU122" s="108">
        <f t="shared" si="48"/>
        <v>0</v>
      </c>
      <c r="AV122" s="151"/>
      <c r="AW122" s="108">
        <f t="shared" si="49"/>
        <v>0</v>
      </c>
      <c r="AX122" s="108">
        <f t="shared" si="68"/>
        <v>0</v>
      </c>
      <c r="AY122" s="108">
        <f t="shared" si="51"/>
        <v>660</v>
      </c>
      <c r="AZ122" s="151">
        <f t="shared" si="71"/>
        <v>2000</v>
      </c>
      <c r="BA122" s="151">
        <v>660</v>
      </c>
    </row>
    <row r="123" s="236" customFormat="1" ht="20" customHeight="1" spans="1:53">
      <c r="A123" s="255">
        <v>117</v>
      </c>
      <c r="B123" s="258" t="s">
        <v>438</v>
      </c>
      <c r="C123" s="58" t="s">
        <v>514</v>
      </c>
      <c r="D123" s="58" t="s">
        <v>519</v>
      </c>
      <c r="E123" s="58" t="s">
        <v>520</v>
      </c>
      <c r="F123" s="58" t="s">
        <v>496</v>
      </c>
      <c r="G123" s="58">
        <v>4</v>
      </c>
      <c r="H123" s="291" t="s">
        <v>521</v>
      </c>
      <c r="I123" s="151"/>
      <c r="J123" s="108">
        <f t="shared" si="64"/>
        <v>0</v>
      </c>
      <c r="K123" s="151"/>
      <c r="L123" s="108">
        <f t="shared" si="79"/>
        <v>0</v>
      </c>
      <c r="M123" s="151"/>
      <c r="N123" s="108">
        <f t="shared" ref="L123:P123" si="90">M123*600</f>
        <v>0</v>
      </c>
      <c r="O123" s="151"/>
      <c r="P123" s="108">
        <f t="shared" si="90"/>
        <v>0</v>
      </c>
      <c r="Q123" s="108">
        <f t="shared" si="52"/>
        <v>0</v>
      </c>
      <c r="R123" s="151"/>
      <c r="S123" s="108">
        <f t="shared" si="39"/>
        <v>0</v>
      </c>
      <c r="T123" s="151"/>
      <c r="U123" s="108">
        <f t="shared" si="61"/>
        <v>0</v>
      </c>
      <c r="V123" s="108">
        <f t="shared" si="66"/>
        <v>0</v>
      </c>
      <c r="W123" s="151"/>
      <c r="X123" s="108">
        <f t="shared" si="58"/>
        <v>0</v>
      </c>
      <c r="Y123" s="151"/>
      <c r="Z123" s="108">
        <f t="shared" si="62"/>
        <v>0</v>
      </c>
      <c r="AA123" s="108">
        <f t="shared" si="67"/>
        <v>0</v>
      </c>
      <c r="AB123" s="151">
        <v>7</v>
      </c>
      <c r="AC123" s="108">
        <f t="shared" si="63"/>
        <v>4200</v>
      </c>
      <c r="AD123" s="151"/>
      <c r="AE123" s="108">
        <v>0</v>
      </c>
      <c r="AF123" s="151"/>
      <c r="AG123" s="108">
        <f t="shared" si="42"/>
        <v>0</v>
      </c>
      <c r="AH123" s="151"/>
      <c r="AI123" s="108">
        <f t="shared" si="43"/>
        <v>0</v>
      </c>
      <c r="AJ123" s="151"/>
      <c r="AK123" s="108">
        <f t="shared" si="44"/>
        <v>0</v>
      </c>
      <c r="AL123" s="151"/>
      <c r="AM123" s="108">
        <f t="shared" si="45"/>
        <v>0</v>
      </c>
      <c r="AN123" s="108">
        <f t="shared" si="46"/>
        <v>0</v>
      </c>
      <c r="AO123" s="151"/>
      <c r="AP123" s="108">
        <f t="shared" si="57"/>
        <v>0</v>
      </c>
      <c r="AQ123" s="151">
        <v>16</v>
      </c>
      <c r="AR123" s="108">
        <f t="shared" si="88"/>
        <v>320</v>
      </c>
      <c r="AS123" s="108">
        <f t="shared" si="47"/>
        <v>320</v>
      </c>
      <c r="AT123" s="151"/>
      <c r="AU123" s="108">
        <f t="shared" si="48"/>
        <v>0</v>
      </c>
      <c r="AV123" s="151"/>
      <c r="AW123" s="108">
        <f t="shared" si="49"/>
        <v>0</v>
      </c>
      <c r="AX123" s="108">
        <f t="shared" si="68"/>
        <v>0</v>
      </c>
      <c r="AY123" s="108">
        <f t="shared" si="51"/>
        <v>4520</v>
      </c>
      <c r="AZ123" s="151">
        <f t="shared" si="71"/>
        <v>4000</v>
      </c>
      <c r="BA123" s="151">
        <v>4000</v>
      </c>
    </row>
    <row r="124" s="236" customFormat="1" ht="20" customHeight="1" spans="1:53">
      <c r="A124" s="255">
        <v>118</v>
      </c>
      <c r="B124" s="258" t="s">
        <v>438</v>
      </c>
      <c r="C124" s="58" t="s">
        <v>514</v>
      </c>
      <c r="D124" s="58" t="s">
        <v>522</v>
      </c>
      <c r="E124" s="58" t="s">
        <v>523</v>
      </c>
      <c r="F124" s="58" t="s">
        <v>524</v>
      </c>
      <c r="G124" s="58">
        <v>1</v>
      </c>
      <c r="H124" s="291" t="s">
        <v>525</v>
      </c>
      <c r="I124" s="151"/>
      <c r="J124" s="108">
        <f t="shared" si="64"/>
        <v>0</v>
      </c>
      <c r="K124" s="151"/>
      <c r="L124" s="108">
        <f t="shared" si="79"/>
        <v>0</v>
      </c>
      <c r="M124" s="151"/>
      <c r="N124" s="108">
        <f t="shared" ref="L124:P124" si="91">M124*600</f>
        <v>0</v>
      </c>
      <c r="O124" s="151"/>
      <c r="P124" s="108">
        <f t="shared" si="91"/>
        <v>0</v>
      </c>
      <c r="Q124" s="108">
        <f t="shared" si="52"/>
        <v>0</v>
      </c>
      <c r="R124" s="151"/>
      <c r="S124" s="108">
        <f t="shared" si="39"/>
        <v>0</v>
      </c>
      <c r="T124" s="151"/>
      <c r="U124" s="108">
        <f t="shared" si="61"/>
        <v>0</v>
      </c>
      <c r="V124" s="108">
        <f t="shared" si="66"/>
        <v>0</v>
      </c>
      <c r="W124" s="151">
        <v>0.5</v>
      </c>
      <c r="X124" s="108">
        <f t="shared" si="58"/>
        <v>200</v>
      </c>
      <c r="Y124" s="151"/>
      <c r="Z124" s="108">
        <f t="shared" si="62"/>
        <v>0</v>
      </c>
      <c r="AA124" s="108">
        <f t="shared" si="67"/>
        <v>200</v>
      </c>
      <c r="AB124" s="151"/>
      <c r="AC124" s="108">
        <f t="shared" si="63"/>
        <v>0</v>
      </c>
      <c r="AD124" s="151"/>
      <c r="AE124" s="108">
        <v>0</v>
      </c>
      <c r="AF124" s="151"/>
      <c r="AG124" s="108">
        <f t="shared" si="42"/>
        <v>0</v>
      </c>
      <c r="AH124" s="151"/>
      <c r="AI124" s="108">
        <f t="shared" si="43"/>
        <v>0</v>
      </c>
      <c r="AJ124" s="151"/>
      <c r="AK124" s="108">
        <f t="shared" si="44"/>
        <v>0</v>
      </c>
      <c r="AL124" s="151"/>
      <c r="AM124" s="108">
        <f t="shared" si="45"/>
        <v>0</v>
      </c>
      <c r="AN124" s="108">
        <f t="shared" si="46"/>
        <v>0</v>
      </c>
      <c r="AO124" s="151">
        <v>10</v>
      </c>
      <c r="AP124" s="108">
        <f t="shared" si="57"/>
        <v>200</v>
      </c>
      <c r="AQ124" s="151">
        <v>6</v>
      </c>
      <c r="AR124" s="108">
        <f t="shared" si="88"/>
        <v>120</v>
      </c>
      <c r="AS124" s="108">
        <f t="shared" si="47"/>
        <v>320</v>
      </c>
      <c r="AT124" s="151"/>
      <c r="AU124" s="108">
        <f t="shared" si="48"/>
        <v>0</v>
      </c>
      <c r="AV124" s="151"/>
      <c r="AW124" s="108">
        <f t="shared" si="49"/>
        <v>0</v>
      </c>
      <c r="AX124" s="108">
        <f t="shared" si="68"/>
        <v>0</v>
      </c>
      <c r="AY124" s="108">
        <f t="shared" si="51"/>
        <v>520</v>
      </c>
      <c r="AZ124" s="151">
        <f t="shared" si="71"/>
        <v>1000</v>
      </c>
      <c r="BA124" s="151">
        <v>520</v>
      </c>
    </row>
    <row r="125" s="236" customFormat="1" ht="20" customHeight="1" spans="1:53">
      <c r="A125" s="255">
        <v>119</v>
      </c>
      <c r="B125" s="258" t="s">
        <v>438</v>
      </c>
      <c r="C125" s="58" t="s">
        <v>526</v>
      </c>
      <c r="D125" s="58" t="s">
        <v>527</v>
      </c>
      <c r="E125" s="58" t="s">
        <v>528</v>
      </c>
      <c r="F125" s="58" t="s">
        <v>458</v>
      </c>
      <c r="G125" s="58">
        <v>2</v>
      </c>
      <c r="H125" s="291" t="s">
        <v>529</v>
      </c>
      <c r="I125" s="151"/>
      <c r="J125" s="108">
        <f t="shared" si="64"/>
        <v>0</v>
      </c>
      <c r="K125" s="151"/>
      <c r="L125" s="108">
        <f t="shared" si="79"/>
        <v>0</v>
      </c>
      <c r="M125" s="151"/>
      <c r="N125" s="108">
        <f t="shared" ref="L125:P125" si="92">M125*600</f>
        <v>0</v>
      </c>
      <c r="O125" s="151"/>
      <c r="P125" s="108">
        <f t="shared" si="92"/>
        <v>0</v>
      </c>
      <c r="Q125" s="108">
        <f t="shared" si="52"/>
        <v>0</v>
      </c>
      <c r="R125" s="151">
        <v>2</v>
      </c>
      <c r="S125" s="108">
        <f t="shared" si="39"/>
        <v>600</v>
      </c>
      <c r="T125" s="151"/>
      <c r="U125" s="108">
        <f t="shared" si="61"/>
        <v>0</v>
      </c>
      <c r="V125" s="108">
        <f t="shared" si="66"/>
        <v>600</v>
      </c>
      <c r="W125" s="151"/>
      <c r="X125" s="108">
        <f t="shared" si="58"/>
        <v>0</v>
      </c>
      <c r="Y125" s="151"/>
      <c r="Z125" s="108">
        <f t="shared" si="62"/>
        <v>0</v>
      </c>
      <c r="AA125" s="108">
        <f t="shared" si="67"/>
        <v>0</v>
      </c>
      <c r="AB125" s="151"/>
      <c r="AC125" s="108">
        <f t="shared" si="63"/>
        <v>0</v>
      </c>
      <c r="AD125" s="151"/>
      <c r="AE125" s="108">
        <v>0</v>
      </c>
      <c r="AF125" s="151"/>
      <c r="AG125" s="108">
        <f t="shared" si="42"/>
        <v>0</v>
      </c>
      <c r="AH125" s="151"/>
      <c r="AI125" s="108">
        <f t="shared" si="43"/>
        <v>0</v>
      </c>
      <c r="AJ125" s="151">
        <v>2</v>
      </c>
      <c r="AK125" s="108">
        <f t="shared" si="44"/>
        <v>600</v>
      </c>
      <c r="AL125" s="151"/>
      <c r="AM125" s="108">
        <f t="shared" si="45"/>
        <v>0</v>
      </c>
      <c r="AN125" s="108">
        <f t="shared" si="46"/>
        <v>600</v>
      </c>
      <c r="AO125" s="151">
        <v>25</v>
      </c>
      <c r="AP125" s="108">
        <f t="shared" si="57"/>
        <v>500</v>
      </c>
      <c r="AQ125" s="151"/>
      <c r="AR125" s="108">
        <f t="shared" si="88"/>
        <v>0</v>
      </c>
      <c r="AS125" s="108">
        <f t="shared" si="47"/>
        <v>500</v>
      </c>
      <c r="AT125" s="151"/>
      <c r="AU125" s="108">
        <f t="shared" si="48"/>
        <v>0</v>
      </c>
      <c r="AV125" s="151"/>
      <c r="AW125" s="108">
        <f t="shared" si="49"/>
        <v>0</v>
      </c>
      <c r="AX125" s="108">
        <f t="shared" si="68"/>
        <v>0</v>
      </c>
      <c r="AY125" s="108">
        <f t="shared" si="51"/>
        <v>1700</v>
      </c>
      <c r="AZ125" s="151">
        <f t="shared" si="71"/>
        <v>2000</v>
      </c>
      <c r="BA125" s="151">
        <v>1700</v>
      </c>
    </row>
    <row r="126" s="236" customFormat="1" ht="20" customHeight="1" spans="1:53">
      <c r="A126" s="255">
        <v>120</v>
      </c>
      <c r="B126" s="258" t="s">
        <v>438</v>
      </c>
      <c r="C126" s="58" t="s">
        <v>526</v>
      </c>
      <c r="D126" s="58" t="s">
        <v>530</v>
      </c>
      <c r="E126" s="58" t="s">
        <v>531</v>
      </c>
      <c r="F126" s="58" t="s">
        <v>532</v>
      </c>
      <c r="G126" s="58">
        <v>2</v>
      </c>
      <c r="H126" s="291" t="s">
        <v>533</v>
      </c>
      <c r="I126" s="151"/>
      <c r="J126" s="108">
        <f t="shared" si="64"/>
        <v>0</v>
      </c>
      <c r="K126" s="151"/>
      <c r="L126" s="108">
        <f t="shared" si="79"/>
        <v>0</v>
      </c>
      <c r="M126" s="151"/>
      <c r="N126" s="108">
        <f t="shared" ref="L126:P126" si="93">M126*600</f>
        <v>0</v>
      </c>
      <c r="O126" s="151"/>
      <c r="P126" s="108">
        <f t="shared" si="93"/>
        <v>0</v>
      </c>
      <c r="Q126" s="108">
        <f t="shared" si="52"/>
        <v>0</v>
      </c>
      <c r="R126" s="151">
        <v>1</v>
      </c>
      <c r="S126" s="108">
        <f t="shared" si="39"/>
        <v>300</v>
      </c>
      <c r="T126" s="151"/>
      <c r="U126" s="108">
        <f t="shared" si="61"/>
        <v>0</v>
      </c>
      <c r="V126" s="108">
        <f t="shared" si="66"/>
        <v>300</v>
      </c>
      <c r="W126" s="151"/>
      <c r="X126" s="108">
        <f t="shared" si="58"/>
        <v>0</v>
      </c>
      <c r="Y126" s="151"/>
      <c r="Z126" s="108">
        <f t="shared" si="62"/>
        <v>0</v>
      </c>
      <c r="AA126" s="108">
        <f t="shared" si="67"/>
        <v>0</v>
      </c>
      <c r="AB126" s="151"/>
      <c r="AC126" s="108">
        <f t="shared" si="63"/>
        <v>0</v>
      </c>
      <c r="AD126" s="151"/>
      <c r="AE126" s="108">
        <v>0</v>
      </c>
      <c r="AF126" s="151"/>
      <c r="AG126" s="108">
        <f t="shared" si="42"/>
        <v>0</v>
      </c>
      <c r="AH126" s="151"/>
      <c r="AI126" s="108">
        <f t="shared" si="43"/>
        <v>0</v>
      </c>
      <c r="AJ126" s="151"/>
      <c r="AK126" s="108">
        <f t="shared" si="44"/>
        <v>0</v>
      </c>
      <c r="AL126" s="151"/>
      <c r="AM126" s="108">
        <f t="shared" si="45"/>
        <v>0</v>
      </c>
      <c r="AN126" s="108">
        <f t="shared" si="46"/>
        <v>0</v>
      </c>
      <c r="AO126" s="151">
        <v>21</v>
      </c>
      <c r="AP126" s="108">
        <f t="shared" si="57"/>
        <v>420</v>
      </c>
      <c r="AQ126" s="151"/>
      <c r="AR126" s="108">
        <f t="shared" si="88"/>
        <v>0</v>
      </c>
      <c r="AS126" s="108">
        <f t="shared" si="47"/>
        <v>420</v>
      </c>
      <c r="AT126" s="151"/>
      <c r="AU126" s="108">
        <f t="shared" si="48"/>
        <v>0</v>
      </c>
      <c r="AV126" s="151"/>
      <c r="AW126" s="108">
        <f t="shared" si="49"/>
        <v>0</v>
      </c>
      <c r="AX126" s="108">
        <f t="shared" si="68"/>
        <v>0</v>
      </c>
      <c r="AY126" s="108">
        <f t="shared" si="51"/>
        <v>720</v>
      </c>
      <c r="AZ126" s="151">
        <f t="shared" si="71"/>
        <v>2000</v>
      </c>
      <c r="BA126" s="151">
        <v>720</v>
      </c>
    </row>
    <row r="127" s="236" customFormat="1" ht="20" customHeight="1" spans="1:53">
      <c r="A127" s="255">
        <v>121</v>
      </c>
      <c r="B127" s="258" t="s">
        <v>438</v>
      </c>
      <c r="C127" s="58" t="s">
        <v>526</v>
      </c>
      <c r="D127" s="58" t="s">
        <v>530</v>
      </c>
      <c r="E127" s="58" t="s">
        <v>534</v>
      </c>
      <c r="F127" s="58" t="s">
        <v>535</v>
      </c>
      <c r="G127" s="58">
        <v>2</v>
      </c>
      <c r="H127" s="291" t="s">
        <v>536</v>
      </c>
      <c r="I127" s="151"/>
      <c r="J127" s="108">
        <f t="shared" si="64"/>
        <v>0</v>
      </c>
      <c r="K127" s="151"/>
      <c r="L127" s="108">
        <f t="shared" si="79"/>
        <v>0</v>
      </c>
      <c r="M127" s="151"/>
      <c r="N127" s="108">
        <f t="shared" ref="L127:P127" si="94">M127*600</f>
        <v>0</v>
      </c>
      <c r="O127" s="151"/>
      <c r="P127" s="108">
        <f t="shared" si="94"/>
        <v>0</v>
      </c>
      <c r="Q127" s="108">
        <f t="shared" si="52"/>
        <v>0</v>
      </c>
      <c r="R127" s="151">
        <v>1</v>
      </c>
      <c r="S127" s="108">
        <f t="shared" si="39"/>
        <v>300</v>
      </c>
      <c r="T127" s="151"/>
      <c r="U127" s="108">
        <f t="shared" si="61"/>
        <v>0</v>
      </c>
      <c r="V127" s="108">
        <f t="shared" si="66"/>
        <v>300</v>
      </c>
      <c r="W127" s="151"/>
      <c r="X127" s="108">
        <f t="shared" si="58"/>
        <v>0</v>
      </c>
      <c r="Y127" s="151"/>
      <c r="Z127" s="108">
        <f t="shared" si="62"/>
        <v>0</v>
      </c>
      <c r="AA127" s="108">
        <f t="shared" si="67"/>
        <v>0</v>
      </c>
      <c r="AB127" s="151"/>
      <c r="AC127" s="108">
        <f t="shared" si="63"/>
        <v>0</v>
      </c>
      <c r="AD127" s="151"/>
      <c r="AE127" s="108">
        <v>0</v>
      </c>
      <c r="AF127" s="151"/>
      <c r="AG127" s="108">
        <f t="shared" si="42"/>
        <v>0</v>
      </c>
      <c r="AH127" s="151"/>
      <c r="AI127" s="108">
        <f t="shared" si="43"/>
        <v>0</v>
      </c>
      <c r="AJ127" s="151"/>
      <c r="AK127" s="108">
        <f t="shared" si="44"/>
        <v>0</v>
      </c>
      <c r="AL127" s="151"/>
      <c r="AM127" s="108">
        <f t="shared" si="45"/>
        <v>0</v>
      </c>
      <c r="AN127" s="108">
        <f t="shared" si="46"/>
        <v>0</v>
      </c>
      <c r="AO127" s="151">
        <v>22</v>
      </c>
      <c r="AP127" s="108">
        <f t="shared" si="57"/>
        <v>440</v>
      </c>
      <c r="AQ127" s="151"/>
      <c r="AR127" s="108">
        <f t="shared" si="88"/>
        <v>0</v>
      </c>
      <c r="AS127" s="108">
        <f t="shared" si="47"/>
        <v>440</v>
      </c>
      <c r="AT127" s="151"/>
      <c r="AU127" s="108">
        <f t="shared" si="48"/>
        <v>0</v>
      </c>
      <c r="AV127" s="151"/>
      <c r="AW127" s="108">
        <f t="shared" si="49"/>
        <v>0</v>
      </c>
      <c r="AX127" s="108">
        <f t="shared" si="68"/>
        <v>0</v>
      </c>
      <c r="AY127" s="108">
        <f t="shared" si="51"/>
        <v>740</v>
      </c>
      <c r="AZ127" s="151">
        <f t="shared" si="71"/>
        <v>2000</v>
      </c>
      <c r="BA127" s="151">
        <v>740</v>
      </c>
    </row>
    <row r="128" s="236" customFormat="1" ht="20" customHeight="1" spans="1:53">
      <c r="A128" s="255">
        <v>122</v>
      </c>
      <c r="B128" s="258" t="s">
        <v>537</v>
      </c>
      <c r="C128" s="18" t="s">
        <v>538</v>
      </c>
      <c r="D128" s="18"/>
      <c r="E128" s="18" t="s">
        <v>539</v>
      </c>
      <c r="F128" s="58" t="s">
        <v>540</v>
      </c>
      <c r="G128" s="18">
        <v>2</v>
      </c>
      <c r="H128" s="18" t="s">
        <v>541</v>
      </c>
      <c r="I128" s="159"/>
      <c r="J128" s="108">
        <f t="shared" si="64"/>
        <v>0</v>
      </c>
      <c r="K128" s="159"/>
      <c r="L128" s="108">
        <f t="shared" si="79"/>
        <v>0</v>
      </c>
      <c r="M128" s="151"/>
      <c r="N128" s="108">
        <f t="shared" ref="L128:P128" si="95">M128*600</f>
        <v>0</v>
      </c>
      <c r="O128" s="159"/>
      <c r="P128" s="108">
        <f t="shared" si="95"/>
        <v>0</v>
      </c>
      <c r="Q128" s="108">
        <f t="shared" si="52"/>
        <v>0</v>
      </c>
      <c r="R128" s="159">
        <v>2.5</v>
      </c>
      <c r="S128" s="108">
        <f t="shared" si="39"/>
        <v>750</v>
      </c>
      <c r="T128" s="159"/>
      <c r="U128" s="108">
        <f t="shared" si="61"/>
        <v>0</v>
      </c>
      <c r="V128" s="108">
        <f t="shared" si="66"/>
        <v>750</v>
      </c>
      <c r="W128" s="159"/>
      <c r="X128" s="108">
        <f t="shared" si="58"/>
        <v>0</v>
      </c>
      <c r="Y128" s="159"/>
      <c r="Z128" s="108">
        <f t="shared" si="62"/>
        <v>0</v>
      </c>
      <c r="AA128" s="108">
        <f t="shared" si="67"/>
        <v>0</v>
      </c>
      <c r="AB128" s="159"/>
      <c r="AC128" s="108">
        <f t="shared" si="63"/>
        <v>0</v>
      </c>
      <c r="AD128" s="159"/>
      <c r="AE128" s="108">
        <v>0</v>
      </c>
      <c r="AF128" s="159">
        <v>1</v>
      </c>
      <c r="AG128" s="108">
        <f t="shared" si="42"/>
        <v>1000</v>
      </c>
      <c r="AH128" s="159"/>
      <c r="AI128" s="108">
        <f t="shared" si="43"/>
        <v>0</v>
      </c>
      <c r="AJ128" s="159">
        <v>1</v>
      </c>
      <c r="AK128" s="108">
        <f t="shared" si="44"/>
        <v>300</v>
      </c>
      <c r="AL128" s="159"/>
      <c r="AM128" s="108">
        <f t="shared" si="45"/>
        <v>0</v>
      </c>
      <c r="AN128" s="108">
        <f t="shared" si="46"/>
        <v>1300</v>
      </c>
      <c r="AO128" s="159"/>
      <c r="AP128" s="108">
        <f t="shared" si="57"/>
        <v>0</v>
      </c>
      <c r="AQ128" s="159"/>
      <c r="AR128" s="108">
        <f t="shared" si="88"/>
        <v>0</v>
      </c>
      <c r="AS128" s="108">
        <f t="shared" si="47"/>
        <v>0</v>
      </c>
      <c r="AT128" s="159"/>
      <c r="AU128" s="108">
        <f t="shared" si="48"/>
        <v>0</v>
      </c>
      <c r="AV128" s="159"/>
      <c r="AW128" s="108">
        <f t="shared" si="49"/>
        <v>0</v>
      </c>
      <c r="AX128" s="108">
        <f t="shared" si="68"/>
        <v>0</v>
      </c>
      <c r="AY128" s="108">
        <f t="shared" si="51"/>
        <v>2050</v>
      </c>
      <c r="AZ128" s="180">
        <f t="shared" si="71"/>
        <v>2000</v>
      </c>
      <c r="BA128" s="180">
        <v>2000</v>
      </c>
    </row>
    <row r="129" s="236" customFormat="1" ht="20" customHeight="1" spans="1:53">
      <c r="A129" s="255">
        <v>123</v>
      </c>
      <c r="B129" s="258" t="s">
        <v>537</v>
      </c>
      <c r="C129" s="18" t="s">
        <v>538</v>
      </c>
      <c r="D129" s="18"/>
      <c r="E129" s="18" t="s">
        <v>542</v>
      </c>
      <c r="F129" s="58" t="s">
        <v>350</v>
      </c>
      <c r="G129" s="18">
        <v>2</v>
      </c>
      <c r="H129" s="18" t="s">
        <v>543</v>
      </c>
      <c r="I129" s="151"/>
      <c r="J129" s="108">
        <f t="shared" si="64"/>
        <v>0</v>
      </c>
      <c r="K129" s="151"/>
      <c r="L129" s="108">
        <f t="shared" si="79"/>
        <v>0</v>
      </c>
      <c r="M129" s="151"/>
      <c r="N129" s="108">
        <f t="shared" ref="L129:P129" si="96">M129*600</f>
        <v>0</v>
      </c>
      <c r="O129" s="151"/>
      <c r="P129" s="108">
        <f t="shared" si="96"/>
        <v>0</v>
      </c>
      <c r="Q129" s="108">
        <f t="shared" si="52"/>
        <v>0</v>
      </c>
      <c r="R129" s="151">
        <v>2</v>
      </c>
      <c r="S129" s="108">
        <f t="shared" si="39"/>
        <v>600</v>
      </c>
      <c r="T129" s="151"/>
      <c r="U129" s="108">
        <f t="shared" si="61"/>
        <v>0</v>
      </c>
      <c r="V129" s="108">
        <f t="shared" si="66"/>
        <v>600</v>
      </c>
      <c r="W129" s="151"/>
      <c r="X129" s="108">
        <f t="shared" si="58"/>
        <v>0</v>
      </c>
      <c r="Y129" s="151"/>
      <c r="Z129" s="108">
        <f t="shared" si="62"/>
        <v>0</v>
      </c>
      <c r="AA129" s="108">
        <f t="shared" si="67"/>
        <v>0</v>
      </c>
      <c r="AB129" s="151"/>
      <c r="AC129" s="108">
        <f t="shared" si="63"/>
        <v>0</v>
      </c>
      <c r="AD129" s="151"/>
      <c r="AE129" s="108">
        <v>0</v>
      </c>
      <c r="AF129" s="151"/>
      <c r="AG129" s="108">
        <f t="shared" si="42"/>
        <v>0</v>
      </c>
      <c r="AH129" s="151"/>
      <c r="AI129" s="108">
        <f t="shared" si="43"/>
        <v>0</v>
      </c>
      <c r="AJ129" s="151">
        <v>1</v>
      </c>
      <c r="AK129" s="108">
        <f t="shared" si="44"/>
        <v>300</v>
      </c>
      <c r="AL129" s="151"/>
      <c r="AM129" s="108">
        <f t="shared" si="45"/>
        <v>0</v>
      </c>
      <c r="AN129" s="108">
        <f t="shared" si="46"/>
        <v>300</v>
      </c>
      <c r="AO129" s="151">
        <v>6</v>
      </c>
      <c r="AP129" s="108">
        <f t="shared" si="57"/>
        <v>120</v>
      </c>
      <c r="AQ129" s="151"/>
      <c r="AR129" s="108">
        <f t="shared" si="88"/>
        <v>0</v>
      </c>
      <c r="AS129" s="108">
        <f t="shared" si="47"/>
        <v>120</v>
      </c>
      <c r="AT129" s="151"/>
      <c r="AU129" s="108">
        <f t="shared" si="48"/>
        <v>0</v>
      </c>
      <c r="AV129" s="151"/>
      <c r="AW129" s="108">
        <f t="shared" si="49"/>
        <v>0</v>
      </c>
      <c r="AX129" s="108">
        <f t="shared" si="68"/>
        <v>0</v>
      </c>
      <c r="AY129" s="108">
        <f t="shared" si="51"/>
        <v>1020</v>
      </c>
      <c r="AZ129" s="180">
        <f t="shared" si="71"/>
        <v>2000</v>
      </c>
      <c r="BA129" s="180">
        <v>1020</v>
      </c>
    </row>
    <row r="130" s="236" customFormat="1" ht="20" customHeight="1" spans="1:53">
      <c r="A130" s="255">
        <v>124</v>
      </c>
      <c r="B130" s="258" t="s">
        <v>537</v>
      </c>
      <c r="C130" s="18" t="s">
        <v>538</v>
      </c>
      <c r="D130" s="18"/>
      <c r="E130" s="18" t="s">
        <v>544</v>
      </c>
      <c r="F130" s="58" t="s">
        <v>545</v>
      </c>
      <c r="G130" s="18">
        <v>1</v>
      </c>
      <c r="H130" s="18" t="s">
        <v>546</v>
      </c>
      <c r="I130" s="151"/>
      <c r="J130" s="108">
        <f t="shared" si="64"/>
        <v>0</v>
      </c>
      <c r="K130" s="151"/>
      <c r="L130" s="108">
        <f t="shared" si="79"/>
        <v>0</v>
      </c>
      <c r="M130" s="151"/>
      <c r="N130" s="108">
        <f t="shared" ref="L130:P130" si="97">M130*600</f>
        <v>0</v>
      </c>
      <c r="O130" s="151"/>
      <c r="P130" s="108">
        <f t="shared" si="97"/>
        <v>0</v>
      </c>
      <c r="Q130" s="108">
        <f t="shared" si="52"/>
        <v>0</v>
      </c>
      <c r="R130" s="151">
        <v>2</v>
      </c>
      <c r="S130" s="108">
        <f t="shared" si="39"/>
        <v>600</v>
      </c>
      <c r="T130" s="151"/>
      <c r="U130" s="108">
        <f t="shared" si="61"/>
        <v>0</v>
      </c>
      <c r="V130" s="108">
        <f t="shared" si="66"/>
        <v>600</v>
      </c>
      <c r="W130" s="151"/>
      <c r="X130" s="108">
        <f t="shared" si="58"/>
        <v>0</v>
      </c>
      <c r="Y130" s="151"/>
      <c r="Z130" s="108">
        <f t="shared" si="62"/>
        <v>0</v>
      </c>
      <c r="AA130" s="108">
        <f t="shared" si="67"/>
        <v>0</v>
      </c>
      <c r="AB130" s="151"/>
      <c r="AC130" s="108">
        <f t="shared" si="63"/>
        <v>0</v>
      </c>
      <c r="AD130" s="151"/>
      <c r="AE130" s="108">
        <v>0</v>
      </c>
      <c r="AF130" s="151"/>
      <c r="AG130" s="108">
        <f t="shared" si="42"/>
        <v>0</v>
      </c>
      <c r="AH130" s="151"/>
      <c r="AI130" s="108">
        <f t="shared" si="43"/>
        <v>0</v>
      </c>
      <c r="AJ130" s="151">
        <v>0</v>
      </c>
      <c r="AK130" s="108">
        <f t="shared" si="44"/>
        <v>0</v>
      </c>
      <c r="AL130" s="151"/>
      <c r="AM130" s="108">
        <f t="shared" si="45"/>
        <v>0</v>
      </c>
      <c r="AN130" s="108">
        <f t="shared" si="46"/>
        <v>0</v>
      </c>
      <c r="AO130" s="151">
        <v>0</v>
      </c>
      <c r="AP130" s="108">
        <f t="shared" si="57"/>
        <v>0</v>
      </c>
      <c r="AQ130" s="151"/>
      <c r="AR130" s="108">
        <f t="shared" si="88"/>
        <v>0</v>
      </c>
      <c r="AS130" s="108">
        <f t="shared" si="47"/>
        <v>0</v>
      </c>
      <c r="AT130" s="151"/>
      <c r="AU130" s="108">
        <f t="shared" si="48"/>
        <v>0</v>
      </c>
      <c r="AV130" s="151"/>
      <c r="AW130" s="108">
        <f t="shared" si="49"/>
        <v>0</v>
      </c>
      <c r="AX130" s="108">
        <f t="shared" si="68"/>
        <v>0</v>
      </c>
      <c r="AY130" s="108">
        <f t="shared" si="51"/>
        <v>600</v>
      </c>
      <c r="AZ130" s="180">
        <f t="shared" si="71"/>
        <v>1000</v>
      </c>
      <c r="BA130" s="180">
        <v>600</v>
      </c>
    </row>
    <row r="131" s="236" customFormat="1" ht="20" customHeight="1" spans="1:53">
      <c r="A131" s="255">
        <v>125</v>
      </c>
      <c r="B131" s="258" t="s">
        <v>537</v>
      </c>
      <c r="C131" s="18" t="s">
        <v>538</v>
      </c>
      <c r="D131" s="18"/>
      <c r="E131" s="18" t="s">
        <v>547</v>
      </c>
      <c r="F131" s="58" t="s">
        <v>548</v>
      </c>
      <c r="G131" s="18">
        <v>2</v>
      </c>
      <c r="H131" s="18" t="s">
        <v>549</v>
      </c>
      <c r="I131" s="151"/>
      <c r="J131" s="108">
        <f t="shared" si="64"/>
        <v>0</v>
      </c>
      <c r="K131" s="151"/>
      <c r="L131" s="108">
        <f t="shared" si="79"/>
        <v>0</v>
      </c>
      <c r="M131" s="151"/>
      <c r="N131" s="108">
        <f t="shared" ref="L131:P131" si="98">M131*600</f>
        <v>0</v>
      </c>
      <c r="O131" s="151"/>
      <c r="P131" s="108">
        <f t="shared" si="98"/>
        <v>0</v>
      </c>
      <c r="Q131" s="108">
        <f t="shared" si="52"/>
        <v>0</v>
      </c>
      <c r="R131" s="151">
        <v>5</v>
      </c>
      <c r="S131" s="108">
        <f t="shared" si="39"/>
        <v>1500</v>
      </c>
      <c r="T131" s="151"/>
      <c r="U131" s="108">
        <f t="shared" si="61"/>
        <v>0</v>
      </c>
      <c r="V131" s="108">
        <f t="shared" si="66"/>
        <v>1500</v>
      </c>
      <c r="W131" s="151"/>
      <c r="X131" s="108">
        <f t="shared" si="58"/>
        <v>0</v>
      </c>
      <c r="Y131" s="151"/>
      <c r="Z131" s="108">
        <f t="shared" si="62"/>
        <v>0</v>
      </c>
      <c r="AA131" s="108">
        <f t="shared" si="67"/>
        <v>0</v>
      </c>
      <c r="AB131" s="151"/>
      <c r="AC131" s="108">
        <f t="shared" si="63"/>
        <v>0</v>
      </c>
      <c r="AD131" s="151"/>
      <c r="AE131" s="108">
        <v>0</v>
      </c>
      <c r="AF131" s="151">
        <v>2</v>
      </c>
      <c r="AG131" s="108">
        <f t="shared" si="42"/>
        <v>2000</v>
      </c>
      <c r="AH131" s="151"/>
      <c r="AI131" s="108">
        <f t="shared" si="43"/>
        <v>0</v>
      </c>
      <c r="AJ131" s="151">
        <v>3</v>
      </c>
      <c r="AK131" s="108">
        <f t="shared" si="44"/>
        <v>900</v>
      </c>
      <c r="AL131" s="151"/>
      <c r="AM131" s="108">
        <f t="shared" si="45"/>
        <v>0</v>
      </c>
      <c r="AN131" s="108">
        <f t="shared" si="46"/>
        <v>2900</v>
      </c>
      <c r="AO131" s="151">
        <v>10</v>
      </c>
      <c r="AP131" s="108">
        <f t="shared" si="57"/>
        <v>200</v>
      </c>
      <c r="AQ131" s="151">
        <v>0</v>
      </c>
      <c r="AR131" s="108">
        <f t="shared" si="88"/>
        <v>0</v>
      </c>
      <c r="AS131" s="108">
        <f t="shared" si="47"/>
        <v>200</v>
      </c>
      <c r="AT131" s="151"/>
      <c r="AU131" s="108">
        <f t="shared" si="48"/>
        <v>0</v>
      </c>
      <c r="AV131" s="151"/>
      <c r="AW131" s="108">
        <f t="shared" si="49"/>
        <v>0</v>
      </c>
      <c r="AX131" s="108">
        <f t="shared" si="68"/>
        <v>0</v>
      </c>
      <c r="AY131" s="108">
        <f t="shared" si="51"/>
        <v>4600</v>
      </c>
      <c r="AZ131" s="180">
        <f t="shared" si="71"/>
        <v>2000</v>
      </c>
      <c r="BA131" s="180">
        <v>2000</v>
      </c>
    </row>
    <row r="132" s="236" customFormat="1" ht="20" customHeight="1" spans="1:53">
      <c r="A132" s="255">
        <v>126</v>
      </c>
      <c r="B132" s="258" t="s">
        <v>537</v>
      </c>
      <c r="C132" s="18" t="s">
        <v>538</v>
      </c>
      <c r="D132" s="18"/>
      <c r="E132" s="18" t="s">
        <v>550</v>
      </c>
      <c r="F132" s="58" t="s">
        <v>551</v>
      </c>
      <c r="G132" s="18">
        <v>4</v>
      </c>
      <c r="H132" s="18" t="s">
        <v>552</v>
      </c>
      <c r="I132" s="151"/>
      <c r="J132" s="108">
        <f t="shared" si="64"/>
        <v>0</v>
      </c>
      <c r="K132" s="151"/>
      <c r="L132" s="108">
        <f t="shared" si="79"/>
        <v>0</v>
      </c>
      <c r="M132" s="151"/>
      <c r="N132" s="108">
        <f t="shared" ref="L132:P132" si="99">M132*600</f>
        <v>0</v>
      </c>
      <c r="O132" s="151"/>
      <c r="P132" s="108">
        <f t="shared" si="99"/>
        <v>0</v>
      </c>
      <c r="Q132" s="108">
        <f t="shared" si="52"/>
        <v>0</v>
      </c>
      <c r="R132" s="151">
        <v>1.5</v>
      </c>
      <c r="S132" s="108">
        <f t="shared" si="39"/>
        <v>450</v>
      </c>
      <c r="T132" s="151"/>
      <c r="U132" s="108">
        <f t="shared" si="61"/>
        <v>0</v>
      </c>
      <c r="V132" s="108">
        <f t="shared" si="66"/>
        <v>450</v>
      </c>
      <c r="W132" s="151"/>
      <c r="X132" s="108">
        <f t="shared" si="58"/>
        <v>0</v>
      </c>
      <c r="Y132" s="151"/>
      <c r="Z132" s="108">
        <f t="shared" si="62"/>
        <v>0</v>
      </c>
      <c r="AA132" s="108">
        <f t="shared" si="67"/>
        <v>0</v>
      </c>
      <c r="AB132" s="151"/>
      <c r="AC132" s="108">
        <f t="shared" si="63"/>
        <v>0</v>
      </c>
      <c r="AD132" s="151"/>
      <c r="AE132" s="108">
        <v>0</v>
      </c>
      <c r="AF132" s="151"/>
      <c r="AG132" s="108">
        <f t="shared" si="42"/>
        <v>0</v>
      </c>
      <c r="AH132" s="151"/>
      <c r="AI132" s="108">
        <f t="shared" si="43"/>
        <v>0</v>
      </c>
      <c r="AJ132" s="151">
        <v>2</v>
      </c>
      <c r="AK132" s="108">
        <f t="shared" si="44"/>
        <v>600</v>
      </c>
      <c r="AL132" s="151"/>
      <c r="AM132" s="108">
        <f t="shared" si="45"/>
        <v>0</v>
      </c>
      <c r="AN132" s="108">
        <f t="shared" si="46"/>
        <v>600</v>
      </c>
      <c r="AO132" s="151">
        <v>4</v>
      </c>
      <c r="AP132" s="108">
        <f t="shared" si="57"/>
        <v>80</v>
      </c>
      <c r="AQ132" s="151"/>
      <c r="AR132" s="108">
        <f t="shared" si="88"/>
        <v>0</v>
      </c>
      <c r="AS132" s="108">
        <f t="shared" si="47"/>
        <v>80</v>
      </c>
      <c r="AT132" s="151"/>
      <c r="AU132" s="108">
        <f t="shared" si="48"/>
        <v>0</v>
      </c>
      <c r="AV132" s="151"/>
      <c r="AW132" s="108">
        <f t="shared" si="49"/>
        <v>0</v>
      </c>
      <c r="AX132" s="108">
        <f t="shared" si="68"/>
        <v>0</v>
      </c>
      <c r="AY132" s="108">
        <f t="shared" si="51"/>
        <v>1130</v>
      </c>
      <c r="AZ132" s="180">
        <f t="shared" si="71"/>
        <v>4000</v>
      </c>
      <c r="BA132" s="180">
        <v>1130</v>
      </c>
    </row>
    <row r="133" s="236" customFormat="1" ht="20" customHeight="1" spans="1:53">
      <c r="A133" s="255">
        <v>127</v>
      </c>
      <c r="B133" s="258" t="s">
        <v>537</v>
      </c>
      <c r="C133" s="18" t="s">
        <v>538</v>
      </c>
      <c r="D133" s="18"/>
      <c r="E133" s="18" t="s">
        <v>553</v>
      </c>
      <c r="F133" s="58" t="s">
        <v>548</v>
      </c>
      <c r="G133" s="18">
        <v>1</v>
      </c>
      <c r="H133" s="18" t="s">
        <v>554</v>
      </c>
      <c r="I133" s="151"/>
      <c r="J133" s="108">
        <f t="shared" si="64"/>
        <v>0</v>
      </c>
      <c r="K133" s="151"/>
      <c r="L133" s="108">
        <f t="shared" si="79"/>
        <v>0</v>
      </c>
      <c r="M133" s="151"/>
      <c r="N133" s="108">
        <f t="shared" ref="L133:P133" si="100">M133*600</f>
        <v>0</v>
      </c>
      <c r="O133" s="151"/>
      <c r="P133" s="108">
        <f t="shared" si="100"/>
        <v>0</v>
      </c>
      <c r="Q133" s="108">
        <f t="shared" si="52"/>
        <v>0</v>
      </c>
      <c r="R133" s="151"/>
      <c r="S133" s="108">
        <f t="shared" si="39"/>
        <v>0</v>
      </c>
      <c r="T133" s="151"/>
      <c r="U133" s="108">
        <f t="shared" si="61"/>
        <v>0</v>
      </c>
      <c r="V133" s="108">
        <f t="shared" si="66"/>
        <v>0</v>
      </c>
      <c r="W133" s="151"/>
      <c r="X133" s="108">
        <f t="shared" si="58"/>
        <v>0</v>
      </c>
      <c r="Y133" s="151"/>
      <c r="Z133" s="108">
        <f t="shared" si="62"/>
        <v>0</v>
      </c>
      <c r="AA133" s="108">
        <f t="shared" si="67"/>
        <v>0</v>
      </c>
      <c r="AB133" s="151"/>
      <c r="AC133" s="108">
        <f t="shared" si="63"/>
        <v>0</v>
      </c>
      <c r="AD133" s="151"/>
      <c r="AE133" s="108">
        <v>0</v>
      </c>
      <c r="AF133" s="151"/>
      <c r="AG133" s="108">
        <f t="shared" si="42"/>
        <v>0</v>
      </c>
      <c r="AH133" s="151"/>
      <c r="AI133" s="108">
        <f t="shared" si="43"/>
        <v>0</v>
      </c>
      <c r="AJ133" s="151"/>
      <c r="AK133" s="108">
        <f t="shared" si="44"/>
        <v>0</v>
      </c>
      <c r="AL133" s="151"/>
      <c r="AM133" s="108">
        <f t="shared" si="45"/>
        <v>0</v>
      </c>
      <c r="AN133" s="108">
        <f t="shared" si="46"/>
        <v>0</v>
      </c>
      <c r="AO133" s="151">
        <v>7</v>
      </c>
      <c r="AP133" s="108">
        <f t="shared" si="57"/>
        <v>140</v>
      </c>
      <c r="AQ133" s="151"/>
      <c r="AR133" s="108">
        <f t="shared" si="88"/>
        <v>0</v>
      </c>
      <c r="AS133" s="108">
        <f t="shared" si="47"/>
        <v>140</v>
      </c>
      <c r="AT133" s="151"/>
      <c r="AU133" s="108">
        <f t="shared" si="48"/>
        <v>0</v>
      </c>
      <c r="AV133" s="151"/>
      <c r="AW133" s="108">
        <f t="shared" si="49"/>
        <v>0</v>
      </c>
      <c r="AX133" s="108">
        <f t="shared" si="68"/>
        <v>0</v>
      </c>
      <c r="AY133" s="108">
        <f t="shared" si="51"/>
        <v>140</v>
      </c>
      <c r="AZ133" s="180">
        <f t="shared" si="71"/>
        <v>1000</v>
      </c>
      <c r="BA133" s="180">
        <v>140</v>
      </c>
    </row>
    <row r="134" s="236" customFormat="1" ht="20" customHeight="1" spans="1:53">
      <c r="A134" s="255">
        <v>128</v>
      </c>
      <c r="B134" s="258" t="s">
        <v>537</v>
      </c>
      <c r="C134" s="18" t="s">
        <v>538</v>
      </c>
      <c r="D134" s="18"/>
      <c r="E134" s="18" t="s">
        <v>555</v>
      </c>
      <c r="F134" s="58" t="s">
        <v>556</v>
      </c>
      <c r="G134" s="18">
        <v>1</v>
      </c>
      <c r="H134" s="18" t="s">
        <v>557</v>
      </c>
      <c r="I134" s="151"/>
      <c r="J134" s="108">
        <f t="shared" si="64"/>
        <v>0</v>
      </c>
      <c r="K134" s="151"/>
      <c r="L134" s="108">
        <f t="shared" si="79"/>
        <v>0</v>
      </c>
      <c r="M134" s="151"/>
      <c r="N134" s="108">
        <f t="shared" ref="L134:P134" si="101">M134*600</f>
        <v>0</v>
      </c>
      <c r="O134" s="151"/>
      <c r="P134" s="108">
        <f t="shared" si="101"/>
        <v>0</v>
      </c>
      <c r="Q134" s="108">
        <f t="shared" si="52"/>
        <v>0</v>
      </c>
      <c r="R134" s="151">
        <v>1</v>
      </c>
      <c r="S134" s="108">
        <f t="shared" si="39"/>
        <v>300</v>
      </c>
      <c r="T134" s="151"/>
      <c r="U134" s="108">
        <f t="shared" si="61"/>
        <v>0</v>
      </c>
      <c r="V134" s="108">
        <f t="shared" si="66"/>
        <v>300</v>
      </c>
      <c r="W134" s="151"/>
      <c r="X134" s="108">
        <f t="shared" si="58"/>
        <v>0</v>
      </c>
      <c r="Y134" s="151"/>
      <c r="Z134" s="108">
        <f t="shared" si="62"/>
        <v>0</v>
      </c>
      <c r="AA134" s="108">
        <f t="shared" si="67"/>
        <v>0</v>
      </c>
      <c r="AB134" s="151"/>
      <c r="AC134" s="108">
        <f t="shared" si="63"/>
        <v>0</v>
      </c>
      <c r="AD134" s="151"/>
      <c r="AE134" s="108">
        <v>0</v>
      </c>
      <c r="AF134" s="151">
        <v>1</v>
      </c>
      <c r="AG134" s="108">
        <f t="shared" si="42"/>
        <v>1000</v>
      </c>
      <c r="AH134" s="151"/>
      <c r="AI134" s="108">
        <f t="shared" si="43"/>
        <v>0</v>
      </c>
      <c r="AJ134" s="151"/>
      <c r="AK134" s="108">
        <f t="shared" si="44"/>
        <v>0</v>
      </c>
      <c r="AL134" s="151"/>
      <c r="AM134" s="108">
        <f t="shared" si="45"/>
        <v>0</v>
      </c>
      <c r="AN134" s="108">
        <f t="shared" si="46"/>
        <v>1000</v>
      </c>
      <c r="AO134" s="151">
        <v>5</v>
      </c>
      <c r="AP134" s="108">
        <f t="shared" si="57"/>
        <v>100</v>
      </c>
      <c r="AQ134" s="151"/>
      <c r="AR134" s="108">
        <f t="shared" si="88"/>
        <v>0</v>
      </c>
      <c r="AS134" s="108">
        <f t="shared" si="47"/>
        <v>100</v>
      </c>
      <c r="AT134" s="151"/>
      <c r="AU134" s="108">
        <f t="shared" si="48"/>
        <v>0</v>
      </c>
      <c r="AV134" s="151"/>
      <c r="AW134" s="108">
        <f t="shared" si="49"/>
        <v>0</v>
      </c>
      <c r="AX134" s="108">
        <f t="shared" si="68"/>
        <v>0</v>
      </c>
      <c r="AY134" s="108">
        <f t="shared" si="51"/>
        <v>1400</v>
      </c>
      <c r="AZ134" s="180">
        <f t="shared" si="71"/>
        <v>1000</v>
      </c>
      <c r="BA134" s="180">
        <v>1400</v>
      </c>
    </row>
    <row r="135" s="236" customFormat="1" ht="20" customHeight="1" spans="1:53">
      <c r="A135" s="255">
        <v>129</v>
      </c>
      <c r="B135" s="258" t="s">
        <v>537</v>
      </c>
      <c r="C135" s="18" t="s">
        <v>538</v>
      </c>
      <c r="D135" s="18"/>
      <c r="E135" s="18" t="s">
        <v>558</v>
      </c>
      <c r="F135" s="58" t="s">
        <v>559</v>
      </c>
      <c r="G135" s="18">
        <v>4</v>
      </c>
      <c r="H135" s="292" t="s">
        <v>560</v>
      </c>
      <c r="I135" s="151"/>
      <c r="J135" s="108">
        <f t="shared" si="64"/>
        <v>0</v>
      </c>
      <c r="K135" s="151"/>
      <c r="L135" s="108">
        <f t="shared" si="79"/>
        <v>0</v>
      </c>
      <c r="M135" s="151"/>
      <c r="N135" s="108">
        <f t="shared" ref="L135:P135" si="102">M135*600</f>
        <v>0</v>
      </c>
      <c r="O135" s="151"/>
      <c r="P135" s="108">
        <f t="shared" si="102"/>
        <v>0</v>
      </c>
      <c r="Q135" s="108">
        <f t="shared" si="52"/>
        <v>0</v>
      </c>
      <c r="R135" s="151">
        <v>3</v>
      </c>
      <c r="S135" s="108">
        <f t="shared" si="39"/>
        <v>900</v>
      </c>
      <c r="T135" s="151"/>
      <c r="U135" s="108">
        <f t="shared" si="61"/>
        <v>0</v>
      </c>
      <c r="V135" s="108">
        <f t="shared" si="66"/>
        <v>900</v>
      </c>
      <c r="W135" s="151"/>
      <c r="X135" s="108">
        <f t="shared" si="58"/>
        <v>0</v>
      </c>
      <c r="Y135" s="151"/>
      <c r="Z135" s="108">
        <f t="shared" si="62"/>
        <v>0</v>
      </c>
      <c r="AA135" s="108">
        <f t="shared" si="67"/>
        <v>0</v>
      </c>
      <c r="AB135" s="151"/>
      <c r="AC135" s="108">
        <f t="shared" si="63"/>
        <v>0</v>
      </c>
      <c r="AD135" s="151"/>
      <c r="AE135" s="108">
        <v>0</v>
      </c>
      <c r="AF135" s="159">
        <f>AE135*300</f>
        <v>0</v>
      </c>
      <c r="AG135" s="108">
        <f t="shared" si="42"/>
        <v>0</v>
      </c>
      <c r="AH135" s="151"/>
      <c r="AI135" s="108">
        <f t="shared" si="43"/>
        <v>0</v>
      </c>
      <c r="AJ135" s="151">
        <v>4</v>
      </c>
      <c r="AK135" s="108">
        <f t="shared" si="44"/>
        <v>1200</v>
      </c>
      <c r="AL135" s="151"/>
      <c r="AM135" s="108">
        <f t="shared" si="45"/>
        <v>0</v>
      </c>
      <c r="AN135" s="108">
        <f t="shared" si="46"/>
        <v>1200</v>
      </c>
      <c r="AO135" s="151">
        <v>20</v>
      </c>
      <c r="AP135" s="108">
        <f t="shared" si="57"/>
        <v>400</v>
      </c>
      <c r="AQ135" s="151">
        <v>10</v>
      </c>
      <c r="AR135" s="108">
        <f t="shared" si="88"/>
        <v>200</v>
      </c>
      <c r="AS135" s="108">
        <f t="shared" si="47"/>
        <v>600</v>
      </c>
      <c r="AT135" s="151"/>
      <c r="AU135" s="108">
        <f t="shared" si="48"/>
        <v>0</v>
      </c>
      <c r="AV135" s="151"/>
      <c r="AW135" s="108">
        <f t="shared" si="49"/>
        <v>0</v>
      </c>
      <c r="AX135" s="108">
        <f t="shared" si="68"/>
        <v>0</v>
      </c>
      <c r="AY135" s="108">
        <f t="shared" si="51"/>
        <v>2700</v>
      </c>
      <c r="AZ135" s="180">
        <f t="shared" si="71"/>
        <v>4000</v>
      </c>
      <c r="BA135" s="180">
        <v>2700</v>
      </c>
    </row>
    <row r="136" s="236" customFormat="1" ht="20" customHeight="1" spans="1:53">
      <c r="A136" s="255">
        <v>130</v>
      </c>
      <c r="B136" s="258" t="s">
        <v>537</v>
      </c>
      <c r="C136" s="18" t="s">
        <v>538</v>
      </c>
      <c r="D136" s="18"/>
      <c r="E136" s="18" t="s">
        <v>561</v>
      </c>
      <c r="F136" s="58" t="s">
        <v>562</v>
      </c>
      <c r="G136" s="18">
        <v>1</v>
      </c>
      <c r="H136" s="292" t="s">
        <v>563</v>
      </c>
      <c r="I136" s="151"/>
      <c r="J136" s="108">
        <f t="shared" si="64"/>
        <v>0</v>
      </c>
      <c r="K136" s="151"/>
      <c r="L136" s="108">
        <f t="shared" si="79"/>
        <v>0</v>
      </c>
      <c r="M136" s="151"/>
      <c r="N136" s="108">
        <f t="shared" ref="L136:P136" si="103">M136*600</f>
        <v>0</v>
      </c>
      <c r="O136" s="151"/>
      <c r="P136" s="108">
        <f t="shared" si="103"/>
        <v>0</v>
      </c>
      <c r="Q136" s="108">
        <f t="shared" si="52"/>
        <v>0</v>
      </c>
      <c r="R136" s="151">
        <v>2</v>
      </c>
      <c r="S136" s="108">
        <f t="shared" ref="S136:S199" si="104">R136*300</f>
        <v>600</v>
      </c>
      <c r="T136" s="151"/>
      <c r="U136" s="108">
        <f t="shared" si="61"/>
        <v>0</v>
      </c>
      <c r="V136" s="108">
        <f t="shared" ref="V136:V167" si="105">S136+U136</f>
        <v>600</v>
      </c>
      <c r="W136" s="151"/>
      <c r="X136" s="108">
        <f t="shared" si="58"/>
        <v>0</v>
      </c>
      <c r="Y136" s="151"/>
      <c r="Z136" s="108">
        <f t="shared" si="62"/>
        <v>0</v>
      </c>
      <c r="AA136" s="108">
        <f t="shared" ref="AA136:AA163" si="106">X136+Z136</f>
        <v>0</v>
      </c>
      <c r="AB136" s="151"/>
      <c r="AC136" s="108">
        <f t="shared" si="63"/>
        <v>0</v>
      </c>
      <c r="AD136" s="151"/>
      <c r="AE136" s="108">
        <v>0</v>
      </c>
      <c r="AF136" s="151"/>
      <c r="AG136" s="108">
        <f t="shared" ref="AG136:AG199" si="107">AF136*1000</f>
        <v>0</v>
      </c>
      <c r="AH136" s="151"/>
      <c r="AI136" s="108">
        <f t="shared" ref="AI136:AI199" si="108">AH136*300</f>
        <v>0</v>
      </c>
      <c r="AJ136" s="151"/>
      <c r="AK136" s="108">
        <f t="shared" ref="AK136:AK199" si="109">AJ136*300</f>
        <v>0</v>
      </c>
      <c r="AL136" s="151"/>
      <c r="AM136" s="108">
        <f t="shared" ref="AM136:AM199" si="110">AL136*300</f>
        <v>0</v>
      </c>
      <c r="AN136" s="108">
        <f t="shared" ref="AN136:AN199" si="111">AG136+AI136+AK136+AM136</f>
        <v>0</v>
      </c>
      <c r="AO136" s="151"/>
      <c r="AP136" s="108">
        <f t="shared" si="57"/>
        <v>0</v>
      </c>
      <c r="AQ136" s="151"/>
      <c r="AR136" s="108">
        <f t="shared" si="88"/>
        <v>0</v>
      </c>
      <c r="AS136" s="108">
        <f t="shared" ref="AS136:AS199" si="112">AP136+AR136</f>
        <v>0</v>
      </c>
      <c r="AT136" s="151"/>
      <c r="AU136" s="108">
        <f t="shared" ref="AU136:AU199" si="113">AT136*200</f>
        <v>0</v>
      </c>
      <c r="AV136" s="151"/>
      <c r="AW136" s="108">
        <f t="shared" ref="AW136:AW199" si="114">AV136*600</f>
        <v>0</v>
      </c>
      <c r="AX136" s="108">
        <f t="shared" ref="AX136:AX163" si="115">AU136+AW136</f>
        <v>0</v>
      </c>
      <c r="AY136" s="108">
        <f t="shared" ref="AY136:AY199" si="116">Q136+V136+AA136+AC136+AE136+AN136+AS136+AX136</f>
        <v>600</v>
      </c>
      <c r="AZ136" s="180">
        <f t="shared" si="71"/>
        <v>1000</v>
      </c>
      <c r="BA136" s="180">
        <v>600</v>
      </c>
    </row>
    <row r="137" s="236" customFormat="1" ht="20" customHeight="1" spans="1:53">
      <c r="A137" s="255">
        <v>131</v>
      </c>
      <c r="B137" s="258" t="s">
        <v>537</v>
      </c>
      <c r="C137" s="18" t="s">
        <v>564</v>
      </c>
      <c r="D137" s="18" t="s">
        <v>565</v>
      </c>
      <c r="E137" s="18" t="s">
        <v>566</v>
      </c>
      <c r="F137" s="58" t="s">
        <v>567</v>
      </c>
      <c r="G137" s="18">
        <v>2</v>
      </c>
      <c r="H137" s="292" t="s">
        <v>568</v>
      </c>
      <c r="I137" s="151"/>
      <c r="J137" s="108">
        <f t="shared" si="64"/>
        <v>0</v>
      </c>
      <c r="K137" s="151"/>
      <c r="L137" s="108">
        <f t="shared" si="79"/>
        <v>0</v>
      </c>
      <c r="M137" s="151"/>
      <c r="N137" s="108">
        <f t="shared" ref="L137:P137" si="117">M137*600</f>
        <v>0</v>
      </c>
      <c r="O137" s="151"/>
      <c r="P137" s="108">
        <f t="shared" si="117"/>
        <v>0</v>
      </c>
      <c r="Q137" s="108">
        <f t="shared" ref="Q137:Q200" si="118">J137+L137+N137+P137</f>
        <v>0</v>
      </c>
      <c r="R137" s="151">
        <v>2.5</v>
      </c>
      <c r="S137" s="108">
        <f t="shared" si="104"/>
        <v>750</v>
      </c>
      <c r="T137" s="151"/>
      <c r="U137" s="108">
        <f t="shared" si="61"/>
        <v>0</v>
      </c>
      <c r="V137" s="108">
        <f t="shared" si="105"/>
        <v>750</v>
      </c>
      <c r="W137" s="151"/>
      <c r="X137" s="108">
        <f t="shared" si="58"/>
        <v>0</v>
      </c>
      <c r="Y137" s="151"/>
      <c r="Z137" s="108">
        <f t="shared" si="62"/>
        <v>0</v>
      </c>
      <c r="AA137" s="108">
        <f t="shared" si="106"/>
        <v>0</v>
      </c>
      <c r="AB137" s="151"/>
      <c r="AC137" s="108">
        <f t="shared" si="63"/>
        <v>0</v>
      </c>
      <c r="AD137" s="151"/>
      <c r="AE137" s="108">
        <v>0</v>
      </c>
      <c r="AF137" s="151">
        <v>1</v>
      </c>
      <c r="AG137" s="108">
        <f t="shared" si="107"/>
        <v>1000</v>
      </c>
      <c r="AH137" s="151">
        <v>1</v>
      </c>
      <c r="AI137" s="108">
        <f t="shared" si="108"/>
        <v>300</v>
      </c>
      <c r="AJ137" s="151">
        <v>2</v>
      </c>
      <c r="AK137" s="108">
        <f t="shared" si="109"/>
        <v>600</v>
      </c>
      <c r="AL137" s="151"/>
      <c r="AM137" s="108">
        <f t="shared" si="110"/>
        <v>0</v>
      </c>
      <c r="AN137" s="108">
        <f t="shared" si="111"/>
        <v>1900</v>
      </c>
      <c r="AO137" s="151"/>
      <c r="AP137" s="108">
        <f t="shared" si="57"/>
        <v>0</v>
      </c>
      <c r="AQ137" s="151"/>
      <c r="AR137" s="108">
        <f t="shared" si="88"/>
        <v>0</v>
      </c>
      <c r="AS137" s="108">
        <f t="shared" si="112"/>
        <v>0</v>
      </c>
      <c r="AT137" s="151">
        <v>1</v>
      </c>
      <c r="AU137" s="108">
        <f t="shared" si="113"/>
        <v>200</v>
      </c>
      <c r="AV137" s="151"/>
      <c r="AW137" s="108">
        <f t="shared" si="114"/>
        <v>0</v>
      </c>
      <c r="AX137" s="108">
        <f t="shared" si="115"/>
        <v>200</v>
      </c>
      <c r="AY137" s="108">
        <f t="shared" si="116"/>
        <v>2850</v>
      </c>
      <c r="AZ137" s="180">
        <f t="shared" si="71"/>
        <v>2000</v>
      </c>
      <c r="BA137" s="180">
        <v>2000</v>
      </c>
    </row>
    <row r="138" s="236" customFormat="1" ht="20" customHeight="1" spans="1:53">
      <c r="A138" s="255">
        <v>132</v>
      </c>
      <c r="B138" s="258" t="s">
        <v>537</v>
      </c>
      <c r="C138" s="18" t="s">
        <v>564</v>
      </c>
      <c r="D138" s="18" t="s">
        <v>569</v>
      </c>
      <c r="E138" s="18" t="s">
        <v>570</v>
      </c>
      <c r="F138" s="58" t="s">
        <v>571</v>
      </c>
      <c r="G138" s="18">
        <v>1</v>
      </c>
      <c r="H138" s="292" t="s">
        <v>572</v>
      </c>
      <c r="I138" s="151"/>
      <c r="J138" s="108">
        <f t="shared" si="64"/>
        <v>0</v>
      </c>
      <c r="K138" s="151"/>
      <c r="L138" s="108">
        <f t="shared" si="79"/>
        <v>0</v>
      </c>
      <c r="M138" s="151"/>
      <c r="N138" s="108">
        <f t="shared" ref="L138:P138" si="119">M138*600</f>
        <v>0</v>
      </c>
      <c r="O138" s="151"/>
      <c r="P138" s="108">
        <f t="shared" si="119"/>
        <v>0</v>
      </c>
      <c r="Q138" s="108">
        <f t="shared" si="118"/>
        <v>0</v>
      </c>
      <c r="R138" s="151"/>
      <c r="S138" s="108">
        <f t="shared" si="104"/>
        <v>0</v>
      </c>
      <c r="T138" s="151"/>
      <c r="U138" s="108">
        <f t="shared" si="61"/>
        <v>0</v>
      </c>
      <c r="V138" s="108">
        <f t="shared" si="105"/>
        <v>0</v>
      </c>
      <c r="W138" s="151"/>
      <c r="X138" s="108">
        <f t="shared" si="58"/>
        <v>0</v>
      </c>
      <c r="Y138" s="151"/>
      <c r="Z138" s="108">
        <f t="shared" si="62"/>
        <v>0</v>
      </c>
      <c r="AA138" s="108">
        <f t="shared" si="106"/>
        <v>0</v>
      </c>
      <c r="AB138" s="151"/>
      <c r="AC138" s="108">
        <f t="shared" si="63"/>
        <v>0</v>
      </c>
      <c r="AD138" s="151"/>
      <c r="AE138" s="108">
        <v>0</v>
      </c>
      <c r="AF138" s="151"/>
      <c r="AG138" s="108">
        <f t="shared" si="107"/>
        <v>0</v>
      </c>
      <c r="AH138" s="151"/>
      <c r="AI138" s="108">
        <f t="shared" si="108"/>
        <v>0</v>
      </c>
      <c r="AJ138" s="151">
        <v>2</v>
      </c>
      <c r="AK138" s="108">
        <f t="shared" si="109"/>
        <v>600</v>
      </c>
      <c r="AL138" s="151"/>
      <c r="AM138" s="108">
        <f t="shared" si="110"/>
        <v>0</v>
      </c>
      <c r="AN138" s="108">
        <f t="shared" si="111"/>
        <v>600</v>
      </c>
      <c r="AO138" s="151"/>
      <c r="AP138" s="108">
        <f t="shared" ref="AP138:AP201" si="120">AO138*20</f>
        <v>0</v>
      </c>
      <c r="AQ138" s="151"/>
      <c r="AR138" s="108">
        <f t="shared" si="88"/>
        <v>0</v>
      </c>
      <c r="AS138" s="108">
        <f t="shared" si="112"/>
        <v>0</v>
      </c>
      <c r="AT138" s="151"/>
      <c r="AU138" s="108">
        <f t="shared" si="113"/>
        <v>0</v>
      </c>
      <c r="AV138" s="151"/>
      <c r="AW138" s="108">
        <f t="shared" si="114"/>
        <v>0</v>
      </c>
      <c r="AX138" s="108">
        <f t="shared" si="115"/>
        <v>0</v>
      </c>
      <c r="AY138" s="108">
        <f t="shared" si="116"/>
        <v>600</v>
      </c>
      <c r="AZ138" s="180">
        <f t="shared" si="71"/>
        <v>1000</v>
      </c>
      <c r="BA138" s="180">
        <v>600</v>
      </c>
    </row>
    <row r="139" s="236" customFormat="1" ht="20" customHeight="1" spans="1:53">
      <c r="A139" s="255">
        <v>133</v>
      </c>
      <c r="B139" s="258" t="s">
        <v>537</v>
      </c>
      <c r="C139" s="18" t="s">
        <v>564</v>
      </c>
      <c r="D139" s="18" t="s">
        <v>573</v>
      </c>
      <c r="E139" s="18" t="s">
        <v>574</v>
      </c>
      <c r="F139" s="58" t="s">
        <v>575</v>
      </c>
      <c r="G139" s="18">
        <v>3</v>
      </c>
      <c r="H139" s="292" t="s">
        <v>576</v>
      </c>
      <c r="I139" s="151"/>
      <c r="J139" s="108">
        <f t="shared" si="64"/>
        <v>0</v>
      </c>
      <c r="K139" s="151"/>
      <c r="L139" s="108">
        <f t="shared" si="79"/>
        <v>0</v>
      </c>
      <c r="M139" s="151"/>
      <c r="N139" s="108">
        <f t="shared" ref="L139:P139" si="121">M139*600</f>
        <v>0</v>
      </c>
      <c r="O139" s="151"/>
      <c r="P139" s="108">
        <f t="shared" si="121"/>
        <v>0</v>
      </c>
      <c r="Q139" s="108">
        <f t="shared" si="118"/>
        <v>0</v>
      </c>
      <c r="R139" s="151">
        <v>2</v>
      </c>
      <c r="S139" s="108">
        <f t="shared" si="104"/>
        <v>600</v>
      </c>
      <c r="T139" s="151"/>
      <c r="U139" s="108">
        <f t="shared" si="61"/>
        <v>0</v>
      </c>
      <c r="V139" s="108">
        <f t="shared" si="105"/>
        <v>600</v>
      </c>
      <c r="W139" s="151"/>
      <c r="X139" s="108">
        <f t="shared" si="58"/>
        <v>0</v>
      </c>
      <c r="Y139" s="151"/>
      <c r="Z139" s="108">
        <f t="shared" si="62"/>
        <v>0</v>
      </c>
      <c r="AA139" s="108">
        <f t="shared" si="106"/>
        <v>0</v>
      </c>
      <c r="AB139" s="151"/>
      <c r="AC139" s="108">
        <f t="shared" si="63"/>
        <v>0</v>
      </c>
      <c r="AD139" s="151"/>
      <c r="AE139" s="108">
        <v>0</v>
      </c>
      <c r="AF139" s="151">
        <v>2</v>
      </c>
      <c r="AG139" s="108">
        <f t="shared" si="107"/>
        <v>2000</v>
      </c>
      <c r="AH139" s="151"/>
      <c r="AI139" s="108">
        <f t="shared" si="108"/>
        <v>0</v>
      </c>
      <c r="AJ139" s="151">
        <v>2</v>
      </c>
      <c r="AK139" s="108">
        <f t="shared" si="109"/>
        <v>600</v>
      </c>
      <c r="AL139" s="151"/>
      <c r="AM139" s="108">
        <f t="shared" si="110"/>
        <v>0</v>
      </c>
      <c r="AN139" s="108">
        <f t="shared" si="111"/>
        <v>2600</v>
      </c>
      <c r="AO139" s="151"/>
      <c r="AP139" s="108">
        <f t="shared" si="120"/>
        <v>0</v>
      </c>
      <c r="AQ139" s="151"/>
      <c r="AR139" s="108">
        <f t="shared" si="88"/>
        <v>0</v>
      </c>
      <c r="AS139" s="108">
        <f t="shared" si="112"/>
        <v>0</v>
      </c>
      <c r="AT139" s="151"/>
      <c r="AU139" s="108">
        <f t="shared" si="113"/>
        <v>0</v>
      </c>
      <c r="AV139" s="151"/>
      <c r="AW139" s="108">
        <f t="shared" si="114"/>
        <v>0</v>
      </c>
      <c r="AX139" s="108">
        <f t="shared" si="115"/>
        <v>0</v>
      </c>
      <c r="AY139" s="108">
        <f t="shared" si="116"/>
        <v>3200</v>
      </c>
      <c r="AZ139" s="180">
        <f t="shared" si="71"/>
        <v>3000</v>
      </c>
      <c r="BA139" s="180">
        <v>3000</v>
      </c>
    </row>
    <row r="140" s="236" customFormat="1" ht="20" customHeight="1" spans="1:53">
      <c r="A140" s="255">
        <v>134</v>
      </c>
      <c r="B140" s="258" t="s">
        <v>537</v>
      </c>
      <c r="C140" s="18" t="s">
        <v>577</v>
      </c>
      <c r="D140" s="18" t="s">
        <v>578</v>
      </c>
      <c r="E140" s="18" t="s">
        <v>579</v>
      </c>
      <c r="F140" s="58" t="s">
        <v>580</v>
      </c>
      <c r="G140" s="18">
        <v>1</v>
      </c>
      <c r="H140" s="292" t="s">
        <v>581</v>
      </c>
      <c r="I140" s="151"/>
      <c r="J140" s="108">
        <f t="shared" si="64"/>
        <v>0</v>
      </c>
      <c r="K140" s="151"/>
      <c r="L140" s="108">
        <f t="shared" si="79"/>
        <v>0</v>
      </c>
      <c r="M140" s="151"/>
      <c r="N140" s="108">
        <f t="shared" ref="L140:P140" si="122">M140*600</f>
        <v>0</v>
      </c>
      <c r="O140" s="151"/>
      <c r="P140" s="108">
        <f t="shared" si="122"/>
        <v>0</v>
      </c>
      <c r="Q140" s="108">
        <f t="shared" si="118"/>
        <v>0</v>
      </c>
      <c r="R140" s="151"/>
      <c r="S140" s="108">
        <f t="shared" si="104"/>
        <v>0</v>
      </c>
      <c r="T140" s="151"/>
      <c r="U140" s="108">
        <f t="shared" si="61"/>
        <v>0</v>
      </c>
      <c r="V140" s="108">
        <f t="shared" si="105"/>
        <v>0</v>
      </c>
      <c r="W140" s="151"/>
      <c r="X140" s="108">
        <f t="shared" si="58"/>
        <v>0</v>
      </c>
      <c r="Y140" s="151"/>
      <c r="Z140" s="108">
        <f t="shared" si="62"/>
        <v>0</v>
      </c>
      <c r="AA140" s="108">
        <f t="shared" si="106"/>
        <v>0</v>
      </c>
      <c r="AB140" s="151"/>
      <c r="AC140" s="108">
        <f t="shared" si="63"/>
        <v>0</v>
      </c>
      <c r="AD140" s="151"/>
      <c r="AE140" s="108">
        <v>0</v>
      </c>
      <c r="AF140" s="151">
        <v>1</v>
      </c>
      <c r="AG140" s="108">
        <f t="shared" si="107"/>
        <v>1000</v>
      </c>
      <c r="AH140" s="151"/>
      <c r="AI140" s="108">
        <f t="shared" si="108"/>
        <v>0</v>
      </c>
      <c r="AJ140" s="151"/>
      <c r="AK140" s="108">
        <f t="shared" si="109"/>
        <v>0</v>
      </c>
      <c r="AL140" s="151"/>
      <c r="AM140" s="108">
        <f t="shared" si="110"/>
        <v>0</v>
      </c>
      <c r="AN140" s="108">
        <f t="shared" si="111"/>
        <v>1000</v>
      </c>
      <c r="AO140" s="151"/>
      <c r="AP140" s="108">
        <f t="shared" si="120"/>
        <v>0</v>
      </c>
      <c r="AQ140" s="151"/>
      <c r="AR140" s="108">
        <f t="shared" si="88"/>
        <v>0</v>
      </c>
      <c r="AS140" s="108">
        <f t="shared" si="112"/>
        <v>0</v>
      </c>
      <c r="AT140" s="151"/>
      <c r="AU140" s="108">
        <f t="shared" si="113"/>
        <v>0</v>
      </c>
      <c r="AV140" s="151"/>
      <c r="AW140" s="108">
        <f t="shared" si="114"/>
        <v>0</v>
      </c>
      <c r="AX140" s="108">
        <f t="shared" si="115"/>
        <v>0</v>
      </c>
      <c r="AY140" s="108">
        <f t="shared" si="116"/>
        <v>1000</v>
      </c>
      <c r="AZ140" s="180">
        <f t="shared" si="71"/>
        <v>1000</v>
      </c>
      <c r="BA140" s="180">
        <v>1000</v>
      </c>
    </row>
    <row r="141" s="236" customFormat="1" ht="20" customHeight="1" spans="1:53">
      <c r="A141" s="255">
        <v>135</v>
      </c>
      <c r="B141" s="258" t="s">
        <v>537</v>
      </c>
      <c r="C141" s="18" t="s">
        <v>577</v>
      </c>
      <c r="D141" s="18" t="s">
        <v>582</v>
      </c>
      <c r="E141" s="18" t="s">
        <v>583</v>
      </c>
      <c r="F141" s="58" t="s">
        <v>571</v>
      </c>
      <c r="G141" s="18">
        <v>5</v>
      </c>
      <c r="H141" s="18" t="s">
        <v>584</v>
      </c>
      <c r="I141" s="151"/>
      <c r="J141" s="108">
        <f t="shared" si="64"/>
        <v>0</v>
      </c>
      <c r="K141" s="151"/>
      <c r="L141" s="108">
        <f t="shared" si="79"/>
        <v>0</v>
      </c>
      <c r="M141" s="151"/>
      <c r="N141" s="108">
        <f t="shared" ref="L141:P141" si="123">M141*600</f>
        <v>0</v>
      </c>
      <c r="O141" s="151"/>
      <c r="P141" s="108">
        <f t="shared" si="123"/>
        <v>0</v>
      </c>
      <c r="Q141" s="108">
        <f t="shared" si="118"/>
        <v>0</v>
      </c>
      <c r="R141" s="151">
        <v>3</v>
      </c>
      <c r="S141" s="108">
        <f t="shared" si="104"/>
        <v>900</v>
      </c>
      <c r="T141" s="151"/>
      <c r="U141" s="108">
        <f t="shared" si="61"/>
        <v>0</v>
      </c>
      <c r="V141" s="108">
        <f t="shared" si="105"/>
        <v>900</v>
      </c>
      <c r="W141" s="151"/>
      <c r="X141" s="108">
        <f t="shared" si="58"/>
        <v>0</v>
      </c>
      <c r="Y141" s="151"/>
      <c r="Z141" s="108">
        <f t="shared" si="62"/>
        <v>0</v>
      </c>
      <c r="AA141" s="108">
        <f t="shared" si="106"/>
        <v>0</v>
      </c>
      <c r="AB141" s="151"/>
      <c r="AC141" s="108">
        <f t="shared" si="63"/>
        <v>0</v>
      </c>
      <c r="AD141" s="151"/>
      <c r="AE141" s="108">
        <v>0</v>
      </c>
      <c r="AF141" s="151"/>
      <c r="AG141" s="108">
        <f t="shared" si="107"/>
        <v>0</v>
      </c>
      <c r="AH141" s="151"/>
      <c r="AI141" s="108">
        <f t="shared" si="108"/>
        <v>0</v>
      </c>
      <c r="AJ141" s="151">
        <v>4</v>
      </c>
      <c r="AK141" s="108">
        <f t="shared" si="109"/>
        <v>1200</v>
      </c>
      <c r="AL141" s="151"/>
      <c r="AM141" s="108">
        <f t="shared" si="110"/>
        <v>0</v>
      </c>
      <c r="AN141" s="108">
        <f t="shared" si="111"/>
        <v>1200</v>
      </c>
      <c r="AO141" s="151">
        <v>20</v>
      </c>
      <c r="AP141" s="108">
        <f t="shared" si="120"/>
        <v>400</v>
      </c>
      <c r="AQ141" s="151"/>
      <c r="AR141" s="108">
        <f t="shared" si="88"/>
        <v>0</v>
      </c>
      <c r="AS141" s="108">
        <f t="shared" si="112"/>
        <v>400</v>
      </c>
      <c r="AT141" s="151"/>
      <c r="AU141" s="108">
        <f t="shared" si="113"/>
        <v>0</v>
      </c>
      <c r="AV141" s="151"/>
      <c r="AW141" s="108">
        <f t="shared" si="114"/>
        <v>0</v>
      </c>
      <c r="AX141" s="108">
        <f t="shared" si="115"/>
        <v>0</v>
      </c>
      <c r="AY141" s="108">
        <f t="shared" si="116"/>
        <v>2500</v>
      </c>
      <c r="AZ141" s="180">
        <f t="shared" si="71"/>
        <v>5000</v>
      </c>
      <c r="BA141" s="180">
        <v>2500</v>
      </c>
    </row>
    <row r="142" s="236" customFormat="1" ht="20" customHeight="1" spans="1:53">
      <c r="A142" s="255">
        <v>136</v>
      </c>
      <c r="B142" s="258" t="s">
        <v>537</v>
      </c>
      <c r="C142" s="18" t="s">
        <v>577</v>
      </c>
      <c r="D142" s="18" t="s">
        <v>585</v>
      </c>
      <c r="E142" s="18" t="s">
        <v>586</v>
      </c>
      <c r="F142" s="58" t="s">
        <v>587</v>
      </c>
      <c r="G142" s="18">
        <v>2</v>
      </c>
      <c r="H142" s="292" t="s">
        <v>588</v>
      </c>
      <c r="I142" s="151"/>
      <c r="J142" s="108">
        <f t="shared" si="64"/>
        <v>0</v>
      </c>
      <c r="K142" s="151"/>
      <c r="L142" s="108">
        <f t="shared" si="79"/>
        <v>0</v>
      </c>
      <c r="M142" s="151"/>
      <c r="N142" s="108">
        <f t="shared" ref="L142:P142" si="124">M142*600</f>
        <v>0</v>
      </c>
      <c r="O142" s="151"/>
      <c r="P142" s="108">
        <f t="shared" si="124"/>
        <v>0</v>
      </c>
      <c r="Q142" s="108">
        <f t="shared" si="118"/>
        <v>0</v>
      </c>
      <c r="R142" s="151">
        <v>4</v>
      </c>
      <c r="S142" s="108">
        <f t="shared" si="104"/>
        <v>1200</v>
      </c>
      <c r="T142" s="151"/>
      <c r="U142" s="108">
        <f t="shared" si="61"/>
        <v>0</v>
      </c>
      <c r="V142" s="108">
        <f t="shared" si="105"/>
        <v>1200</v>
      </c>
      <c r="W142" s="151"/>
      <c r="X142" s="108">
        <f t="shared" si="58"/>
        <v>0</v>
      </c>
      <c r="Y142" s="151"/>
      <c r="Z142" s="108">
        <f t="shared" si="62"/>
        <v>0</v>
      </c>
      <c r="AA142" s="108">
        <f t="shared" si="106"/>
        <v>0</v>
      </c>
      <c r="AB142" s="151"/>
      <c r="AC142" s="108">
        <f t="shared" si="63"/>
        <v>0</v>
      </c>
      <c r="AD142" s="151"/>
      <c r="AE142" s="108">
        <v>0</v>
      </c>
      <c r="AF142" s="151"/>
      <c r="AG142" s="108">
        <f t="shared" si="107"/>
        <v>0</v>
      </c>
      <c r="AH142" s="151"/>
      <c r="AI142" s="108">
        <f t="shared" si="108"/>
        <v>0</v>
      </c>
      <c r="AJ142" s="151">
        <v>5</v>
      </c>
      <c r="AK142" s="108">
        <f t="shared" si="109"/>
        <v>1500</v>
      </c>
      <c r="AL142" s="151"/>
      <c r="AM142" s="108">
        <f t="shared" si="110"/>
        <v>0</v>
      </c>
      <c r="AN142" s="108">
        <f t="shared" si="111"/>
        <v>1500</v>
      </c>
      <c r="AO142" s="151">
        <v>20</v>
      </c>
      <c r="AP142" s="108">
        <f t="shared" si="120"/>
        <v>400</v>
      </c>
      <c r="AQ142" s="151"/>
      <c r="AR142" s="108">
        <f t="shared" si="88"/>
        <v>0</v>
      </c>
      <c r="AS142" s="108">
        <f t="shared" si="112"/>
        <v>400</v>
      </c>
      <c r="AT142" s="151"/>
      <c r="AU142" s="108">
        <f t="shared" si="113"/>
        <v>0</v>
      </c>
      <c r="AV142" s="151"/>
      <c r="AW142" s="108">
        <f t="shared" si="114"/>
        <v>0</v>
      </c>
      <c r="AX142" s="108">
        <f t="shared" si="115"/>
        <v>0</v>
      </c>
      <c r="AY142" s="108">
        <f t="shared" si="116"/>
        <v>3100</v>
      </c>
      <c r="AZ142" s="180">
        <f t="shared" si="71"/>
        <v>2000</v>
      </c>
      <c r="BA142" s="180">
        <v>2000</v>
      </c>
    </row>
    <row r="143" s="236" customFormat="1" ht="20" customHeight="1" spans="1:53">
      <c r="A143" s="255">
        <v>137</v>
      </c>
      <c r="B143" s="258" t="s">
        <v>537</v>
      </c>
      <c r="C143" s="18" t="s">
        <v>589</v>
      </c>
      <c r="D143" s="18" t="s">
        <v>590</v>
      </c>
      <c r="E143" s="18" t="s">
        <v>591</v>
      </c>
      <c r="F143" s="58" t="s">
        <v>556</v>
      </c>
      <c r="G143" s="18">
        <v>3</v>
      </c>
      <c r="H143" s="18" t="s">
        <v>592</v>
      </c>
      <c r="I143" s="151"/>
      <c r="J143" s="108">
        <f t="shared" si="64"/>
        <v>0</v>
      </c>
      <c r="K143" s="151"/>
      <c r="L143" s="108">
        <f t="shared" si="79"/>
        <v>0</v>
      </c>
      <c r="M143" s="151"/>
      <c r="N143" s="108">
        <f t="shared" ref="L143:P143" si="125">M143*600</f>
        <v>0</v>
      </c>
      <c r="O143" s="151"/>
      <c r="P143" s="108">
        <f t="shared" si="125"/>
        <v>0</v>
      </c>
      <c r="Q143" s="108">
        <f t="shared" si="118"/>
        <v>0</v>
      </c>
      <c r="R143" s="151">
        <v>1</v>
      </c>
      <c r="S143" s="108">
        <f t="shared" si="104"/>
        <v>300</v>
      </c>
      <c r="T143" s="151"/>
      <c r="U143" s="108">
        <f t="shared" si="61"/>
        <v>0</v>
      </c>
      <c r="V143" s="108">
        <f t="shared" si="105"/>
        <v>300</v>
      </c>
      <c r="W143" s="151"/>
      <c r="X143" s="108">
        <f t="shared" si="58"/>
        <v>0</v>
      </c>
      <c r="Y143" s="151"/>
      <c r="Z143" s="108">
        <f t="shared" si="62"/>
        <v>0</v>
      </c>
      <c r="AA143" s="108">
        <f t="shared" si="106"/>
        <v>0</v>
      </c>
      <c r="AB143" s="151"/>
      <c r="AC143" s="108">
        <f t="shared" si="63"/>
        <v>0</v>
      </c>
      <c r="AD143" s="151"/>
      <c r="AE143" s="108">
        <v>0</v>
      </c>
      <c r="AF143" s="151"/>
      <c r="AG143" s="108">
        <f t="shared" si="107"/>
        <v>0</v>
      </c>
      <c r="AH143" s="151"/>
      <c r="AI143" s="108">
        <f t="shared" si="108"/>
        <v>0</v>
      </c>
      <c r="AJ143" s="151">
        <v>3</v>
      </c>
      <c r="AK143" s="108">
        <f t="shared" si="109"/>
        <v>900</v>
      </c>
      <c r="AL143" s="151"/>
      <c r="AM143" s="108">
        <f t="shared" si="110"/>
        <v>0</v>
      </c>
      <c r="AN143" s="108">
        <f t="shared" si="111"/>
        <v>900</v>
      </c>
      <c r="AO143" s="151">
        <v>9</v>
      </c>
      <c r="AP143" s="108">
        <f t="shared" si="120"/>
        <v>180</v>
      </c>
      <c r="AQ143" s="151"/>
      <c r="AR143" s="108">
        <f t="shared" si="88"/>
        <v>0</v>
      </c>
      <c r="AS143" s="108">
        <f t="shared" si="112"/>
        <v>180</v>
      </c>
      <c r="AT143" s="151"/>
      <c r="AU143" s="108">
        <f t="shared" si="113"/>
        <v>0</v>
      </c>
      <c r="AV143" s="151"/>
      <c r="AW143" s="108">
        <f t="shared" si="114"/>
        <v>0</v>
      </c>
      <c r="AX143" s="108">
        <f t="shared" si="115"/>
        <v>0</v>
      </c>
      <c r="AY143" s="108">
        <f t="shared" si="116"/>
        <v>1380</v>
      </c>
      <c r="AZ143" s="180">
        <f t="shared" si="71"/>
        <v>3000</v>
      </c>
      <c r="BA143" s="180">
        <v>1380</v>
      </c>
    </row>
    <row r="144" s="236" customFormat="1" ht="20" customHeight="1" spans="1:53">
      <c r="A144" s="255">
        <v>138</v>
      </c>
      <c r="B144" s="258" t="s">
        <v>537</v>
      </c>
      <c r="C144" s="18" t="s">
        <v>589</v>
      </c>
      <c r="D144" s="18" t="s">
        <v>593</v>
      </c>
      <c r="E144" s="18" t="s">
        <v>594</v>
      </c>
      <c r="F144" s="58" t="s">
        <v>595</v>
      </c>
      <c r="G144" s="18">
        <v>1</v>
      </c>
      <c r="H144" s="18" t="s">
        <v>596</v>
      </c>
      <c r="I144" s="151"/>
      <c r="J144" s="108">
        <f t="shared" si="64"/>
        <v>0</v>
      </c>
      <c r="K144" s="151"/>
      <c r="L144" s="108">
        <f t="shared" si="79"/>
        <v>0</v>
      </c>
      <c r="M144" s="151"/>
      <c r="N144" s="108">
        <f t="shared" ref="L144:P144" si="126">M144*600</f>
        <v>0</v>
      </c>
      <c r="O144" s="151"/>
      <c r="P144" s="108">
        <f t="shared" si="126"/>
        <v>0</v>
      </c>
      <c r="Q144" s="108">
        <f t="shared" si="118"/>
        <v>0</v>
      </c>
      <c r="R144" s="151">
        <v>1</v>
      </c>
      <c r="S144" s="108">
        <f t="shared" si="104"/>
        <v>300</v>
      </c>
      <c r="T144" s="151"/>
      <c r="U144" s="108">
        <f t="shared" si="61"/>
        <v>0</v>
      </c>
      <c r="V144" s="108">
        <f t="shared" si="105"/>
        <v>300</v>
      </c>
      <c r="W144" s="151"/>
      <c r="X144" s="108">
        <f t="shared" si="58"/>
        <v>0</v>
      </c>
      <c r="Y144" s="151"/>
      <c r="Z144" s="108">
        <f t="shared" si="62"/>
        <v>0</v>
      </c>
      <c r="AA144" s="108">
        <f t="shared" si="106"/>
        <v>0</v>
      </c>
      <c r="AB144" s="151"/>
      <c r="AC144" s="108">
        <f t="shared" si="63"/>
        <v>0</v>
      </c>
      <c r="AD144" s="151"/>
      <c r="AE144" s="108">
        <v>0</v>
      </c>
      <c r="AF144" s="151"/>
      <c r="AG144" s="108">
        <f t="shared" si="107"/>
        <v>0</v>
      </c>
      <c r="AH144" s="151"/>
      <c r="AI144" s="108">
        <f t="shared" si="108"/>
        <v>0</v>
      </c>
      <c r="AJ144" s="151">
        <v>5</v>
      </c>
      <c r="AK144" s="108">
        <f t="shared" si="109"/>
        <v>1500</v>
      </c>
      <c r="AL144" s="151"/>
      <c r="AM144" s="108">
        <f t="shared" si="110"/>
        <v>0</v>
      </c>
      <c r="AN144" s="108">
        <f t="shared" si="111"/>
        <v>1500</v>
      </c>
      <c r="AO144" s="151"/>
      <c r="AP144" s="108">
        <f t="shared" si="120"/>
        <v>0</v>
      </c>
      <c r="AQ144" s="151"/>
      <c r="AR144" s="108">
        <f t="shared" si="88"/>
        <v>0</v>
      </c>
      <c r="AS144" s="108">
        <f t="shared" si="112"/>
        <v>0</v>
      </c>
      <c r="AT144" s="151"/>
      <c r="AU144" s="108">
        <f t="shared" si="113"/>
        <v>0</v>
      </c>
      <c r="AV144" s="151"/>
      <c r="AW144" s="108">
        <f t="shared" si="114"/>
        <v>0</v>
      </c>
      <c r="AX144" s="108">
        <f t="shared" si="115"/>
        <v>0</v>
      </c>
      <c r="AY144" s="108">
        <f t="shared" si="116"/>
        <v>1800</v>
      </c>
      <c r="AZ144" s="180">
        <f t="shared" si="71"/>
        <v>1000</v>
      </c>
      <c r="BA144" s="180">
        <v>1000</v>
      </c>
    </row>
    <row r="145" s="236" customFormat="1" ht="20" customHeight="1" spans="1:53">
      <c r="A145" s="255">
        <v>139</v>
      </c>
      <c r="B145" s="258" t="s">
        <v>537</v>
      </c>
      <c r="C145" s="18" t="s">
        <v>597</v>
      </c>
      <c r="D145" s="18" t="s">
        <v>598</v>
      </c>
      <c r="E145" s="18" t="s">
        <v>599</v>
      </c>
      <c r="F145" s="58" t="s">
        <v>600</v>
      </c>
      <c r="G145" s="18">
        <v>2</v>
      </c>
      <c r="H145" s="292" t="s">
        <v>601</v>
      </c>
      <c r="I145" s="151"/>
      <c r="J145" s="108">
        <f t="shared" si="64"/>
        <v>0</v>
      </c>
      <c r="K145" s="151"/>
      <c r="L145" s="108">
        <f t="shared" si="79"/>
        <v>0</v>
      </c>
      <c r="M145" s="151"/>
      <c r="N145" s="108">
        <f t="shared" ref="L145:P145" si="127">M145*600</f>
        <v>0</v>
      </c>
      <c r="O145" s="151"/>
      <c r="P145" s="108">
        <f t="shared" si="127"/>
        <v>0</v>
      </c>
      <c r="Q145" s="108">
        <f t="shared" si="118"/>
        <v>0</v>
      </c>
      <c r="R145" s="151">
        <v>4</v>
      </c>
      <c r="S145" s="108">
        <f t="shared" si="104"/>
        <v>1200</v>
      </c>
      <c r="T145" s="151"/>
      <c r="U145" s="108">
        <f t="shared" si="61"/>
        <v>0</v>
      </c>
      <c r="V145" s="108">
        <f t="shared" si="105"/>
        <v>1200</v>
      </c>
      <c r="W145" s="151"/>
      <c r="X145" s="108">
        <f t="shared" ref="X145:X208" si="128">W145*400</f>
        <v>0</v>
      </c>
      <c r="Y145" s="151"/>
      <c r="Z145" s="108">
        <f t="shared" si="62"/>
        <v>0</v>
      </c>
      <c r="AA145" s="108">
        <f t="shared" si="106"/>
        <v>0</v>
      </c>
      <c r="AB145" s="151"/>
      <c r="AC145" s="108">
        <f t="shared" si="63"/>
        <v>0</v>
      </c>
      <c r="AD145" s="151"/>
      <c r="AE145" s="108">
        <v>0</v>
      </c>
      <c r="AF145" s="151"/>
      <c r="AG145" s="108">
        <f t="shared" si="107"/>
        <v>0</v>
      </c>
      <c r="AH145" s="151"/>
      <c r="AI145" s="108">
        <f t="shared" si="108"/>
        <v>0</v>
      </c>
      <c r="AJ145" s="151">
        <v>3</v>
      </c>
      <c r="AK145" s="108">
        <f t="shared" si="109"/>
        <v>900</v>
      </c>
      <c r="AL145" s="151"/>
      <c r="AM145" s="108">
        <f t="shared" si="110"/>
        <v>0</v>
      </c>
      <c r="AN145" s="108">
        <f t="shared" si="111"/>
        <v>900</v>
      </c>
      <c r="AO145" s="151"/>
      <c r="AP145" s="108">
        <f t="shared" si="120"/>
        <v>0</v>
      </c>
      <c r="AQ145" s="151"/>
      <c r="AR145" s="108">
        <f t="shared" si="88"/>
        <v>0</v>
      </c>
      <c r="AS145" s="108">
        <f t="shared" si="112"/>
        <v>0</v>
      </c>
      <c r="AT145" s="151"/>
      <c r="AU145" s="108">
        <f t="shared" si="113"/>
        <v>0</v>
      </c>
      <c r="AV145" s="151"/>
      <c r="AW145" s="108">
        <f t="shared" si="114"/>
        <v>0</v>
      </c>
      <c r="AX145" s="108">
        <f t="shared" si="115"/>
        <v>0</v>
      </c>
      <c r="AY145" s="108">
        <f t="shared" si="116"/>
        <v>2100</v>
      </c>
      <c r="AZ145" s="180">
        <f t="shared" si="71"/>
        <v>2000</v>
      </c>
      <c r="BA145" s="180">
        <v>2000</v>
      </c>
    </row>
    <row r="146" s="236" customFormat="1" ht="20" customHeight="1" spans="1:53">
      <c r="A146" s="255">
        <v>140</v>
      </c>
      <c r="B146" s="258" t="s">
        <v>537</v>
      </c>
      <c r="C146" s="18" t="s">
        <v>602</v>
      </c>
      <c r="D146" s="18" t="s">
        <v>603</v>
      </c>
      <c r="E146" s="18" t="s">
        <v>604</v>
      </c>
      <c r="F146" s="58" t="s">
        <v>600</v>
      </c>
      <c r="G146" s="18">
        <v>4</v>
      </c>
      <c r="H146" s="18" t="s">
        <v>605</v>
      </c>
      <c r="I146" s="151"/>
      <c r="J146" s="108">
        <f t="shared" si="64"/>
        <v>0</v>
      </c>
      <c r="K146" s="151"/>
      <c r="L146" s="108">
        <f t="shared" ref="L146:L163" si="129">K146*600</f>
        <v>0</v>
      </c>
      <c r="M146" s="151"/>
      <c r="N146" s="108">
        <f t="shared" ref="L146:P146" si="130">M146*600</f>
        <v>0</v>
      </c>
      <c r="O146" s="151"/>
      <c r="P146" s="108">
        <f t="shared" si="130"/>
        <v>0</v>
      </c>
      <c r="Q146" s="108">
        <f t="shared" si="118"/>
        <v>0</v>
      </c>
      <c r="R146" s="151">
        <v>2</v>
      </c>
      <c r="S146" s="108">
        <f t="shared" si="104"/>
        <v>600</v>
      </c>
      <c r="T146" s="151"/>
      <c r="U146" s="108">
        <f t="shared" si="61"/>
        <v>0</v>
      </c>
      <c r="V146" s="108">
        <f t="shared" si="105"/>
        <v>600</v>
      </c>
      <c r="W146" s="151"/>
      <c r="X146" s="108">
        <f t="shared" si="128"/>
        <v>0</v>
      </c>
      <c r="Y146" s="151"/>
      <c r="Z146" s="108">
        <f t="shared" si="62"/>
        <v>0</v>
      </c>
      <c r="AA146" s="108">
        <f t="shared" si="106"/>
        <v>0</v>
      </c>
      <c r="AB146" s="151"/>
      <c r="AC146" s="108">
        <f t="shared" si="63"/>
        <v>0</v>
      </c>
      <c r="AD146" s="151"/>
      <c r="AE146" s="108">
        <v>0</v>
      </c>
      <c r="AF146" s="151"/>
      <c r="AG146" s="108">
        <f t="shared" si="107"/>
        <v>0</v>
      </c>
      <c r="AH146" s="151"/>
      <c r="AI146" s="108">
        <f t="shared" si="108"/>
        <v>0</v>
      </c>
      <c r="AJ146" s="151">
        <v>3</v>
      </c>
      <c r="AK146" s="108">
        <f t="shared" si="109"/>
        <v>900</v>
      </c>
      <c r="AL146" s="151"/>
      <c r="AM146" s="108">
        <f t="shared" si="110"/>
        <v>0</v>
      </c>
      <c r="AN146" s="108">
        <f t="shared" si="111"/>
        <v>900</v>
      </c>
      <c r="AO146" s="151"/>
      <c r="AP146" s="108">
        <f t="shared" si="120"/>
        <v>0</v>
      </c>
      <c r="AQ146" s="151"/>
      <c r="AR146" s="108">
        <f t="shared" si="88"/>
        <v>0</v>
      </c>
      <c r="AS146" s="108">
        <f t="shared" si="112"/>
        <v>0</v>
      </c>
      <c r="AT146" s="151"/>
      <c r="AU146" s="108">
        <f t="shared" si="113"/>
        <v>0</v>
      </c>
      <c r="AV146" s="151"/>
      <c r="AW146" s="108">
        <f t="shared" si="114"/>
        <v>0</v>
      </c>
      <c r="AX146" s="108">
        <f t="shared" si="115"/>
        <v>0</v>
      </c>
      <c r="AY146" s="108">
        <f t="shared" si="116"/>
        <v>1500</v>
      </c>
      <c r="AZ146" s="180">
        <f t="shared" si="71"/>
        <v>4000</v>
      </c>
      <c r="BA146" s="180">
        <v>1500</v>
      </c>
    </row>
    <row r="147" s="236" customFormat="1" ht="20" customHeight="1" spans="1:53">
      <c r="A147" s="255">
        <v>141</v>
      </c>
      <c r="B147" s="258" t="s">
        <v>537</v>
      </c>
      <c r="C147" s="18" t="s">
        <v>602</v>
      </c>
      <c r="D147" s="18" t="s">
        <v>593</v>
      </c>
      <c r="E147" s="18" t="s">
        <v>606</v>
      </c>
      <c r="F147" s="58" t="s">
        <v>600</v>
      </c>
      <c r="G147" s="18">
        <v>7</v>
      </c>
      <c r="H147" s="18" t="s">
        <v>607</v>
      </c>
      <c r="I147" s="151"/>
      <c r="J147" s="108">
        <f t="shared" si="64"/>
        <v>0</v>
      </c>
      <c r="K147" s="151"/>
      <c r="L147" s="108">
        <f t="shared" si="129"/>
        <v>0</v>
      </c>
      <c r="M147" s="151"/>
      <c r="N147" s="108">
        <f t="shared" ref="L147:P147" si="131">M147*600</f>
        <v>0</v>
      </c>
      <c r="O147" s="151"/>
      <c r="P147" s="108">
        <f t="shared" si="131"/>
        <v>0</v>
      </c>
      <c r="Q147" s="108">
        <f t="shared" si="118"/>
        <v>0</v>
      </c>
      <c r="R147" s="151">
        <v>5</v>
      </c>
      <c r="S147" s="108">
        <f t="shared" si="104"/>
        <v>1500</v>
      </c>
      <c r="T147" s="151"/>
      <c r="U147" s="108">
        <f t="shared" si="61"/>
        <v>0</v>
      </c>
      <c r="V147" s="108">
        <f t="shared" si="105"/>
        <v>1500</v>
      </c>
      <c r="W147" s="151"/>
      <c r="X147" s="108">
        <f t="shared" si="128"/>
        <v>0</v>
      </c>
      <c r="Y147" s="151"/>
      <c r="Z147" s="108">
        <f t="shared" si="62"/>
        <v>0</v>
      </c>
      <c r="AA147" s="108">
        <f t="shared" si="106"/>
        <v>0</v>
      </c>
      <c r="AB147" s="151"/>
      <c r="AC147" s="108">
        <f t="shared" si="63"/>
        <v>0</v>
      </c>
      <c r="AD147" s="151"/>
      <c r="AE147" s="108">
        <v>0</v>
      </c>
      <c r="AF147" s="151"/>
      <c r="AG147" s="108">
        <f t="shared" si="107"/>
        <v>0</v>
      </c>
      <c r="AH147" s="151"/>
      <c r="AI147" s="108">
        <f t="shared" si="108"/>
        <v>0</v>
      </c>
      <c r="AJ147" s="151">
        <v>2</v>
      </c>
      <c r="AK147" s="108">
        <f t="shared" si="109"/>
        <v>600</v>
      </c>
      <c r="AL147" s="151"/>
      <c r="AM147" s="108">
        <f t="shared" si="110"/>
        <v>0</v>
      </c>
      <c r="AN147" s="108">
        <f t="shared" si="111"/>
        <v>600</v>
      </c>
      <c r="AO147" s="151"/>
      <c r="AP147" s="108">
        <f t="shared" si="120"/>
        <v>0</v>
      </c>
      <c r="AQ147" s="151"/>
      <c r="AR147" s="108">
        <f t="shared" si="88"/>
        <v>0</v>
      </c>
      <c r="AS147" s="108">
        <f t="shared" si="112"/>
        <v>0</v>
      </c>
      <c r="AT147" s="151"/>
      <c r="AU147" s="108">
        <f t="shared" si="113"/>
        <v>0</v>
      </c>
      <c r="AV147" s="151"/>
      <c r="AW147" s="108">
        <f t="shared" si="114"/>
        <v>0</v>
      </c>
      <c r="AX147" s="108">
        <f t="shared" si="115"/>
        <v>0</v>
      </c>
      <c r="AY147" s="108">
        <f t="shared" si="116"/>
        <v>2100</v>
      </c>
      <c r="AZ147" s="180">
        <f t="shared" si="71"/>
        <v>7000</v>
      </c>
      <c r="BA147" s="180">
        <v>2100</v>
      </c>
    </row>
    <row r="148" s="236" customFormat="1" ht="20" customHeight="1" spans="1:53">
      <c r="A148" s="255">
        <v>142</v>
      </c>
      <c r="B148" s="258" t="s">
        <v>537</v>
      </c>
      <c r="C148" s="18" t="s">
        <v>608</v>
      </c>
      <c r="D148" s="18" t="s">
        <v>609</v>
      </c>
      <c r="E148" s="18" t="s">
        <v>610</v>
      </c>
      <c r="F148" s="58" t="s">
        <v>611</v>
      </c>
      <c r="G148" s="18">
        <v>1</v>
      </c>
      <c r="H148" s="292" t="s">
        <v>612</v>
      </c>
      <c r="I148" s="151"/>
      <c r="J148" s="108">
        <f t="shared" si="64"/>
        <v>0</v>
      </c>
      <c r="K148" s="151"/>
      <c r="L148" s="108">
        <f t="shared" si="129"/>
        <v>0</v>
      </c>
      <c r="M148" s="151"/>
      <c r="N148" s="108">
        <f t="shared" ref="L148:P148" si="132">M148*600</f>
        <v>0</v>
      </c>
      <c r="O148" s="151"/>
      <c r="P148" s="108">
        <f t="shared" si="132"/>
        <v>0</v>
      </c>
      <c r="Q148" s="108">
        <f t="shared" si="118"/>
        <v>0</v>
      </c>
      <c r="R148" s="151">
        <v>2</v>
      </c>
      <c r="S148" s="108">
        <f t="shared" si="104"/>
        <v>600</v>
      </c>
      <c r="T148" s="151"/>
      <c r="U148" s="108">
        <f t="shared" si="61"/>
        <v>0</v>
      </c>
      <c r="V148" s="108">
        <f t="shared" si="105"/>
        <v>600</v>
      </c>
      <c r="W148" s="151"/>
      <c r="X148" s="108">
        <f t="shared" si="128"/>
        <v>0</v>
      </c>
      <c r="Y148" s="151"/>
      <c r="Z148" s="108">
        <f t="shared" si="62"/>
        <v>0</v>
      </c>
      <c r="AA148" s="108">
        <f t="shared" si="106"/>
        <v>0</v>
      </c>
      <c r="AB148" s="151"/>
      <c r="AC148" s="108">
        <f t="shared" si="63"/>
        <v>0</v>
      </c>
      <c r="AD148" s="151"/>
      <c r="AE148" s="108">
        <v>0</v>
      </c>
      <c r="AF148" s="151"/>
      <c r="AG148" s="108">
        <f t="shared" si="107"/>
        <v>0</v>
      </c>
      <c r="AH148" s="151"/>
      <c r="AI148" s="108">
        <f t="shared" si="108"/>
        <v>0</v>
      </c>
      <c r="AJ148" s="151"/>
      <c r="AK148" s="108">
        <f t="shared" si="109"/>
        <v>0</v>
      </c>
      <c r="AL148" s="151"/>
      <c r="AM148" s="108">
        <f t="shared" si="110"/>
        <v>0</v>
      </c>
      <c r="AN148" s="108">
        <f t="shared" si="111"/>
        <v>0</v>
      </c>
      <c r="AO148" s="151"/>
      <c r="AP148" s="108">
        <f t="shared" si="120"/>
        <v>0</v>
      </c>
      <c r="AQ148" s="151"/>
      <c r="AR148" s="108">
        <f t="shared" si="88"/>
        <v>0</v>
      </c>
      <c r="AS148" s="108">
        <f t="shared" si="112"/>
        <v>0</v>
      </c>
      <c r="AT148" s="151"/>
      <c r="AU148" s="108">
        <f t="shared" si="113"/>
        <v>0</v>
      </c>
      <c r="AV148" s="151"/>
      <c r="AW148" s="108">
        <f t="shared" si="114"/>
        <v>0</v>
      </c>
      <c r="AX148" s="108">
        <f t="shared" si="115"/>
        <v>0</v>
      </c>
      <c r="AY148" s="108">
        <f t="shared" si="116"/>
        <v>600</v>
      </c>
      <c r="AZ148" s="180">
        <f t="shared" si="71"/>
        <v>1000</v>
      </c>
      <c r="BA148" s="180">
        <v>600</v>
      </c>
    </row>
    <row r="149" s="236" customFormat="1" ht="20" customHeight="1" spans="1:53">
      <c r="A149" s="255">
        <v>143</v>
      </c>
      <c r="B149" s="258" t="s">
        <v>537</v>
      </c>
      <c r="C149" s="18" t="s">
        <v>608</v>
      </c>
      <c r="D149" s="18" t="s">
        <v>613</v>
      </c>
      <c r="E149" s="18" t="s">
        <v>614</v>
      </c>
      <c r="F149" s="58" t="s">
        <v>615</v>
      </c>
      <c r="G149" s="18">
        <v>3</v>
      </c>
      <c r="H149" s="292" t="s">
        <v>616</v>
      </c>
      <c r="I149" s="151"/>
      <c r="J149" s="108">
        <f t="shared" si="64"/>
        <v>0</v>
      </c>
      <c r="K149" s="151"/>
      <c r="L149" s="108">
        <f t="shared" si="129"/>
        <v>0</v>
      </c>
      <c r="M149" s="151"/>
      <c r="N149" s="108">
        <f t="shared" ref="L149:P149" si="133">M149*600</f>
        <v>0</v>
      </c>
      <c r="O149" s="151"/>
      <c r="P149" s="108">
        <f t="shared" si="133"/>
        <v>0</v>
      </c>
      <c r="Q149" s="108">
        <f t="shared" si="118"/>
        <v>0</v>
      </c>
      <c r="R149" s="151">
        <v>4</v>
      </c>
      <c r="S149" s="108">
        <f t="shared" si="104"/>
        <v>1200</v>
      </c>
      <c r="T149" s="151"/>
      <c r="U149" s="108">
        <f t="shared" si="61"/>
        <v>0</v>
      </c>
      <c r="V149" s="108">
        <f t="shared" si="105"/>
        <v>1200</v>
      </c>
      <c r="W149" s="151"/>
      <c r="X149" s="108">
        <f t="shared" si="128"/>
        <v>0</v>
      </c>
      <c r="Y149" s="151"/>
      <c r="Z149" s="108">
        <f t="shared" si="62"/>
        <v>0</v>
      </c>
      <c r="AA149" s="108">
        <f t="shared" si="106"/>
        <v>0</v>
      </c>
      <c r="AB149" s="151"/>
      <c r="AC149" s="108">
        <f t="shared" si="63"/>
        <v>0</v>
      </c>
      <c r="AD149" s="151"/>
      <c r="AE149" s="108">
        <v>0</v>
      </c>
      <c r="AF149" s="151">
        <v>3</v>
      </c>
      <c r="AG149" s="108">
        <f t="shared" si="107"/>
        <v>3000</v>
      </c>
      <c r="AH149" s="151"/>
      <c r="AI149" s="108">
        <f t="shared" si="108"/>
        <v>0</v>
      </c>
      <c r="AJ149" s="151"/>
      <c r="AK149" s="108">
        <f t="shared" si="109"/>
        <v>0</v>
      </c>
      <c r="AL149" s="151">
        <v>13</v>
      </c>
      <c r="AM149" s="108">
        <f t="shared" si="110"/>
        <v>3900</v>
      </c>
      <c r="AN149" s="108">
        <f t="shared" si="111"/>
        <v>6900</v>
      </c>
      <c r="AO149" s="151">
        <v>20</v>
      </c>
      <c r="AP149" s="108">
        <f t="shared" si="120"/>
        <v>400</v>
      </c>
      <c r="AQ149" s="151"/>
      <c r="AR149" s="108">
        <f t="shared" si="88"/>
        <v>0</v>
      </c>
      <c r="AS149" s="108">
        <f t="shared" si="112"/>
        <v>400</v>
      </c>
      <c r="AT149" s="151"/>
      <c r="AU149" s="108">
        <f t="shared" si="113"/>
        <v>0</v>
      </c>
      <c r="AV149" s="151">
        <v>1</v>
      </c>
      <c r="AW149" s="108">
        <f t="shared" si="114"/>
        <v>600</v>
      </c>
      <c r="AX149" s="108">
        <f t="shared" si="115"/>
        <v>600</v>
      </c>
      <c r="AY149" s="108">
        <f t="shared" si="116"/>
        <v>9100</v>
      </c>
      <c r="AZ149" s="180">
        <f t="shared" si="71"/>
        <v>3000</v>
      </c>
      <c r="BA149" s="180">
        <v>3000</v>
      </c>
    </row>
    <row r="150" s="236" customFormat="1" ht="20" customHeight="1" spans="1:53">
      <c r="A150" s="255">
        <v>144</v>
      </c>
      <c r="B150" s="258" t="s">
        <v>537</v>
      </c>
      <c r="C150" s="18" t="s">
        <v>608</v>
      </c>
      <c r="D150" s="18" t="s">
        <v>617</v>
      </c>
      <c r="E150" s="18" t="s">
        <v>618</v>
      </c>
      <c r="F150" s="58" t="s">
        <v>571</v>
      </c>
      <c r="G150" s="18">
        <v>3</v>
      </c>
      <c r="H150" s="292" t="s">
        <v>619</v>
      </c>
      <c r="I150" s="151"/>
      <c r="J150" s="108">
        <f t="shared" si="64"/>
        <v>0</v>
      </c>
      <c r="K150" s="151"/>
      <c r="L150" s="108">
        <f t="shared" si="129"/>
        <v>0</v>
      </c>
      <c r="M150" s="151"/>
      <c r="N150" s="108">
        <f t="shared" ref="L150:P150" si="134">M150*600</f>
        <v>0</v>
      </c>
      <c r="O150" s="151"/>
      <c r="P150" s="108">
        <f t="shared" si="134"/>
        <v>0</v>
      </c>
      <c r="Q150" s="108">
        <f t="shared" si="118"/>
        <v>0</v>
      </c>
      <c r="R150" s="151">
        <v>3.4</v>
      </c>
      <c r="S150" s="108">
        <f t="shared" si="104"/>
        <v>1020</v>
      </c>
      <c r="T150" s="151"/>
      <c r="U150" s="108">
        <f t="shared" si="61"/>
        <v>0</v>
      </c>
      <c r="V150" s="108">
        <f t="shared" si="105"/>
        <v>1020</v>
      </c>
      <c r="W150" s="151"/>
      <c r="X150" s="108">
        <f t="shared" si="128"/>
        <v>0</v>
      </c>
      <c r="Y150" s="151"/>
      <c r="Z150" s="108">
        <f t="shared" si="62"/>
        <v>0</v>
      </c>
      <c r="AA150" s="108">
        <f t="shared" si="106"/>
        <v>0</v>
      </c>
      <c r="AB150" s="151"/>
      <c r="AC150" s="108">
        <f t="shared" si="63"/>
        <v>0</v>
      </c>
      <c r="AD150" s="151"/>
      <c r="AE150" s="108">
        <v>0</v>
      </c>
      <c r="AF150" s="151"/>
      <c r="AG150" s="108">
        <f t="shared" si="107"/>
        <v>0</v>
      </c>
      <c r="AH150" s="151"/>
      <c r="AI150" s="108">
        <f t="shared" si="108"/>
        <v>0</v>
      </c>
      <c r="AJ150" s="151">
        <v>2</v>
      </c>
      <c r="AK150" s="108">
        <f t="shared" si="109"/>
        <v>600</v>
      </c>
      <c r="AL150" s="151"/>
      <c r="AM150" s="108">
        <f t="shared" si="110"/>
        <v>0</v>
      </c>
      <c r="AN150" s="108">
        <f t="shared" si="111"/>
        <v>600</v>
      </c>
      <c r="AO150" s="151">
        <v>10</v>
      </c>
      <c r="AP150" s="108">
        <f t="shared" si="120"/>
        <v>200</v>
      </c>
      <c r="AQ150" s="151"/>
      <c r="AR150" s="108">
        <f t="shared" si="88"/>
        <v>0</v>
      </c>
      <c r="AS150" s="108">
        <f t="shared" si="112"/>
        <v>200</v>
      </c>
      <c r="AT150" s="151"/>
      <c r="AU150" s="108">
        <f t="shared" si="113"/>
        <v>0</v>
      </c>
      <c r="AV150" s="151">
        <v>1</v>
      </c>
      <c r="AW150" s="108">
        <f t="shared" si="114"/>
        <v>600</v>
      </c>
      <c r="AX150" s="108">
        <f t="shared" si="115"/>
        <v>600</v>
      </c>
      <c r="AY150" s="108">
        <f t="shared" si="116"/>
        <v>2420</v>
      </c>
      <c r="AZ150" s="180">
        <f t="shared" si="71"/>
        <v>3000</v>
      </c>
      <c r="BA150" s="180">
        <v>2420</v>
      </c>
    </row>
    <row r="151" s="236" customFormat="1" ht="20" customHeight="1" spans="1:53">
      <c r="A151" s="255">
        <v>145</v>
      </c>
      <c r="B151" s="258" t="s">
        <v>537</v>
      </c>
      <c r="C151" s="18" t="s">
        <v>608</v>
      </c>
      <c r="D151" s="18" t="s">
        <v>620</v>
      </c>
      <c r="E151" s="18" t="s">
        <v>621</v>
      </c>
      <c r="F151" s="58" t="s">
        <v>622</v>
      </c>
      <c r="G151" s="18">
        <v>3</v>
      </c>
      <c r="H151" s="292" t="s">
        <v>623</v>
      </c>
      <c r="I151" s="151"/>
      <c r="J151" s="108">
        <f t="shared" si="64"/>
        <v>0</v>
      </c>
      <c r="K151" s="151"/>
      <c r="L151" s="108">
        <f t="shared" si="129"/>
        <v>0</v>
      </c>
      <c r="M151" s="151"/>
      <c r="N151" s="108">
        <f t="shared" ref="L151:P151" si="135">M151*600</f>
        <v>0</v>
      </c>
      <c r="O151" s="151"/>
      <c r="P151" s="108">
        <f t="shared" si="135"/>
        <v>0</v>
      </c>
      <c r="Q151" s="108">
        <f t="shared" si="118"/>
        <v>0</v>
      </c>
      <c r="R151" s="151">
        <v>2.2</v>
      </c>
      <c r="S151" s="108">
        <f t="shared" si="104"/>
        <v>660</v>
      </c>
      <c r="T151" s="151"/>
      <c r="U151" s="108">
        <f t="shared" si="61"/>
        <v>0</v>
      </c>
      <c r="V151" s="108">
        <f t="shared" si="105"/>
        <v>660</v>
      </c>
      <c r="W151" s="151"/>
      <c r="X151" s="108">
        <f t="shared" si="128"/>
        <v>0</v>
      </c>
      <c r="Y151" s="151"/>
      <c r="Z151" s="108">
        <f t="shared" si="62"/>
        <v>0</v>
      </c>
      <c r="AA151" s="108">
        <f t="shared" si="106"/>
        <v>0</v>
      </c>
      <c r="AB151" s="151"/>
      <c r="AC151" s="108">
        <f t="shared" si="63"/>
        <v>0</v>
      </c>
      <c r="AD151" s="151"/>
      <c r="AE151" s="108">
        <v>0</v>
      </c>
      <c r="AF151" s="151"/>
      <c r="AG151" s="108">
        <f t="shared" si="107"/>
        <v>0</v>
      </c>
      <c r="AH151" s="151"/>
      <c r="AI151" s="108">
        <f t="shared" si="108"/>
        <v>0</v>
      </c>
      <c r="AJ151" s="151">
        <v>4</v>
      </c>
      <c r="AK151" s="108">
        <f t="shared" si="109"/>
        <v>1200</v>
      </c>
      <c r="AL151" s="151"/>
      <c r="AM151" s="108">
        <f t="shared" si="110"/>
        <v>0</v>
      </c>
      <c r="AN151" s="108">
        <f t="shared" si="111"/>
        <v>1200</v>
      </c>
      <c r="AO151" s="151">
        <v>20</v>
      </c>
      <c r="AP151" s="108">
        <f t="shared" si="120"/>
        <v>400</v>
      </c>
      <c r="AQ151" s="151"/>
      <c r="AR151" s="108">
        <f t="shared" si="88"/>
        <v>0</v>
      </c>
      <c r="AS151" s="108">
        <f t="shared" si="112"/>
        <v>400</v>
      </c>
      <c r="AT151" s="151">
        <v>2</v>
      </c>
      <c r="AU151" s="108">
        <f t="shared" si="113"/>
        <v>400</v>
      </c>
      <c r="AV151" s="151"/>
      <c r="AW151" s="108">
        <f t="shared" si="114"/>
        <v>0</v>
      </c>
      <c r="AX151" s="108">
        <f t="shared" si="115"/>
        <v>400</v>
      </c>
      <c r="AY151" s="108">
        <f t="shared" si="116"/>
        <v>2660</v>
      </c>
      <c r="AZ151" s="180">
        <f t="shared" si="71"/>
        <v>3000</v>
      </c>
      <c r="BA151" s="180">
        <v>2660</v>
      </c>
    </row>
    <row r="152" s="236" customFormat="1" ht="20" customHeight="1" spans="1:53">
      <c r="A152" s="255">
        <v>146</v>
      </c>
      <c r="B152" s="258" t="s">
        <v>537</v>
      </c>
      <c r="C152" s="18" t="s">
        <v>608</v>
      </c>
      <c r="D152" s="18" t="s">
        <v>624</v>
      </c>
      <c r="E152" s="18" t="s">
        <v>625</v>
      </c>
      <c r="F152" s="58" t="s">
        <v>611</v>
      </c>
      <c r="G152" s="18">
        <v>2</v>
      </c>
      <c r="H152" s="292" t="s">
        <v>626</v>
      </c>
      <c r="I152" s="151"/>
      <c r="J152" s="108">
        <f t="shared" si="64"/>
        <v>0</v>
      </c>
      <c r="K152" s="151"/>
      <c r="L152" s="108">
        <f t="shared" si="129"/>
        <v>0</v>
      </c>
      <c r="M152" s="151"/>
      <c r="N152" s="108">
        <f t="shared" ref="L152:P152" si="136">M152*600</f>
        <v>0</v>
      </c>
      <c r="O152" s="151"/>
      <c r="P152" s="108">
        <f t="shared" si="136"/>
        <v>0</v>
      </c>
      <c r="Q152" s="108">
        <f t="shared" si="118"/>
        <v>0</v>
      </c>
      <c r="R152" s="151"/>
      <c r="S152" s="108">
        <f t="shared" si="104"/>
        <v>0</v>
      </c>
      <c r="T152" s="151"/>
      <c r="U152" s="108">
        <f t="shared" si="61"/>
        <v>0</v>
      </c>
      <c r="V152" s="108">
        <f t="shared" si="105"/>
        <v>0</v>
      </c>
      <c r="W152" s="151"/>
      <c r="X152" s="108">
        <f t="shared" si="128"/>
        <v>0</v>
      </c>
      <c r="Y152" s="151"/>
      <c r="Z152" s="108">
        <f t="shared" si="62"/>
        <v>0</v>
      </c>
      <c r="AA152" s="108">
        <f t="shared" si="106"/>
        <v>0</v>
      </c>
      <c r="AB152" s="151"/>
      <c r="AC152" s="108">
        <f t="shared" si="63"/>
        <v>0</v>
      </c>
      <c r="AD152" s="151"/>
      <c r="AE152" s="108">
        <v>0</v>
      </c>
      <c r="AF152" s="151"/>
      <c r="AG152" s="108">
        <f t="shared" si="107"/>
        <v>0</v>
      </c>
      <c r="AH152" s="151"/>
      <c r="AI152" s="108">
        <f t="shared" si="108"/>
        <v>0</v>
      </c>
      <c r="AJ152" s="151">
        <v>10</v>
      </c>
      <c r="AK152" s="108">
        <f t="shared" si="109"/>
        <v>3000</v>
      </c>
      <c r="AL152" s="151"/>
      <c r="AM152" s="108">
        <f t="shared" si="110"/>
        <v>0</v>
      </c>
      <c r="AN152" s="108">
        <f t="shared" si="111"/>
        <v>3000</v>
      </c>
      <c r="AO152" s="151"/>
      <c r="AP152" s="108">
        <f t="shared" si="120"/>
        <v>0</v>
      </c>
      <c r="AQ152" s="151"/>
      <c r="AR152" s="108">
        <f t="shared" si="88"/>
        <v>0</v>
      </c>
      <c r="AS152" s="108">
        <f t="shared" si="112"/>
        <v>0</v>
      </c>
      <c r="AT152" s="151"/>
      <c r="AU152" s="108">
        <f t="shared" si="113"/>
        <v>0</v>
      </c>
      <c r="AV152" s="151">
        <v>2</v>
      </c>
      <c r="AW152" s="108">
        <f t="shared" si="114"/>
        <v>1200</v>
      </c>
      <c r="AX152" s="108">
        <f t="shared" si="115"/>
        <v>1200</v>
      </c>
      <c r="AY152" s="108">
        <f t="shared" si="116"/>
        <v>4200</v>
      </c>
      <c r="AZ152" s="180">
        <f t="shared" si="71"/>
        <v>2000</v>
      </c>
      <c r="BA152" s="180">
        <v>2000</v>
      </c>
    </row>
    <row r="153" s="236" customFormat="1" ht="20" customHeight="1" spans="1:53">
      <c r="A153" s="255">
        <v>147</v>
      </c>
      <c r="B153" s="258" t="s">
        <v>537</v>
      </c>
      <c r="C153" s="18" t="s">
        <v>608</v>
      </c>
      <c r="D153" s="18" t="s">
        <v>624</v>
      </c>
      <c r="E153" s="18" t="s">
        <v>627</v>
      </c>
      <c r="F153" s="58" t="s">
        <v>611</v>
      </c>
      <c r="G153" s="18">
        <v>4</v>
      </c>
      <c r="H153" s="292" t="s">
        <v>628</v>
      </c>
      <c r="I153" s="151"/>
      <c r="J153" s="108">
        <f t="shared" si="64"/>
        <v>0</v>
      </c>
      <c r="K153" s="151"/>
      <c r="L153" s="108">
        <f t="shared" si="129"/>
        <v>0</v>
      </c>
      <c r="M153" s="151"/>
      <c r="N153" s="108">
        <f t="shared" ref="L153:P153" si="137">M153*600</f>
        <v>0</v>
      </c>
      <c r="O153" s="151"/>
      <c r="P153" s="108">
        <f t="shared" si="137"/>
        <v>0</v>
      </c>
      <c r="Q153" s="108">
        <f t="shared" si="118"/>
        <v>0</v>
      </c>
      <c r="R153" s="151">
        <v>2</v>
      </c>
      <c r="S153" s="108">
        <f t="shared" si="104"/>
        <v>600</v>
      </c>
      <c r="T153" s="151"/>
      <c r="U153" s="108">
        <f t="shared" si="61"/>
        <v>0</v>
      </c>
      <c r="V153" s="108">
        <f t="shared" si="105"/>
        <v>600</v>
      </c>
      <c r="W153" s="151"/>
      <c r="X153" s="108">
        <f t="shared" si="128"/>
        <v>0</v>
      </c>
      <c r="Y153" s="151"/>
      <c r="Z153" s="108">
        <f t="shared" si="62"/>
        <v>0</v>
      </c>
      <c r="AA153" s="108">
        <f t="shared" si="106"/>
        <v>0</v>
      </c>
      <c r="AB153" s="151"/>
      <c r="AC153" s="108">
        <f t="shared" si="63"/>
        <v>0</v>
      </c>
      <c r="AD153" s="151"/>
      <c r="AE153" s="108">
        <v>0</v>
      </c>
      <c r="AF153" s="151">
        <v>3</v>
      </c>
      <c r="AG153" s="108">
        <f t="shared" si="107"/>
        <v>3000</v>
      </c>
      <c r="AH153" s="151"/>
      <c r="AI153" s="108">
        <f t="shared" si="108"/>
        <v>0</v>
      </c>
      <c r="AJ153" s="151">
        <v>2</v>
      </c>
      <c r="AK153" s="108">
        <f t="shared" si="109"/>
        <v>600</v>
      </c>
      <c r="AL153" s="151"/>
      <c r="AM153" s="108">
        <f t="shared" si="110"/>
        <v>0</v>
      </c>
      <c r="AN153" s="108">
        <f t="shared" si="111"/>
        <v>3600</v>
      </c>
      <c r="AO153" s="151"/>
      <c r="AP153" s="108">
        <f t="shared" si="120"/>
        <v>0</v>
      </c>
      <c r="AQ153" s="151"/>
      <c r="AR153" s="108">
        <f t="shared" ref="AR153:AR184" si="138">AQ153*20</f>
        <v>0</v>
      </c>
      <c r="AS153" s="108">
        <f t="shared" si="112"/>
        <v>0</v>
      </c>
      <c r="AT153" s="151"/>
      <c r="AU153" s="108">
        <f t="shared" si="113"/>
        <v>0</v>
      </c>
      <c r="AV153" s="151"/>
      <c r="AW153" s="108">
        <f t="shared" si="114"/>
        <v>0</v>
      </c>
      <c r="AX153" s="108">
        <f t="shared" si="115"/>
        <v>0</v>
      </c>
      <c r="AY153" s="108">
        <f t="shared" si="116"/>
        <v>4200</v>
      </c>
      <c r="AZ153" s="180">
        <f t="shared" si="71"/>
        <v>4000</v>
      </c>
      <c r="BA153" s="180">
        <v>4000</v>
      </c>
    </row>
    <row r="154" s="236" customFormat="1" ht="20" customHeight="1" spans="1:53">
      <c r="A154" s="255">
        <v>148</v>
      </c>
      <c r="B154" s="258" t="s">
        <v>537</v>
      </c>
      <c r="C154" s="18" t="s">
        <v>608</v>
      </c>
      <c r="D154" s="18" t="s">
        <v>624</v>
      </c>
      <c r="E154" s="18" t="s">
        <v>629</v>
      </c>
      <c r="F154" s="58" t="s">
        <v>630</v>
      </c>
      <c r="G154" s="18">
        <v>4</v>
      </c>
      <c r="H154" s="292" t="s">
        <v>631</v>
      </c>
      <c r="I154" s="151"/>
      <c r="J154" s="108">
        <f t="shared" si="64"/>
        <v>0</v>
      </c>
      <c r="K154" s="151"/>
      <c r="L154" s="108">
        <f t="shared" si="129"/>
        <v>0</v>
      </c>
      <c r="M154" s="151"/>
      <c r="N154" s="108">
        <f t="shared" ref="L154:P154" si="139">M154*600</f>
        <v>0</v>
      </c>
      <c r="O154" s="151"/>
      <c r="P154" s="108">
        <f t="shared" si="139"/>
        <v>0</v>
      </c>
      <c r="Q154" s="108">
        <f t="shared" si="118"/>
        <v>0</v>
      </c>
      <c r="R154" s="151">
        <v>2</v>
      </c>
      <c r="S154" s="108">
        <f t="shared" si="104"/>
        <v>600</v>
      </c>
      <c r="T154" s="151"/>
      <c r="U154" s="108">
        <f t="shared" si="61"/>
        <v>0</v>
      </c>
      <c r="V154" s="108">
        <f t="shared" si="105"/>
        <v>600</v>
      </c>
      <c r="W154" s="151"/>
      <c r="X154" s="108">
        <f t="shared" si="128"/>
        <v>0</v>
      </c>
      <c r="Y154" s="151"/>
      <c r="Z154" s="108">
        <f t="shared" si="62"/>
        <v>0</v>
      </c>
      <c r="AA154" s="108">
        <f t="shared" si="106"/>
        <v>0</v>
      </c>
      <c r="AB154" s="151"/>
      <c r="AC154" s="108">
        <f t="shared" si="63"/>
        <v>0</v>
      </c>
      <c r="AD154" s="151"/>
      <c r="AE154" s="108">
        <v>0</v>
      </c>
      <c r="AF154" s="151"/>
      <c r="AG154" s="108">
        <f t="shared" si="107"/>
        <v>0</v>
      </c>
      <c r="AH154" s="151"/>
      <c r="AI154" s="108">
        <f t="shared" si="108"/>
        <v>0</v>
      </c>
      <c r="AJ154" s="151"/>
      <c r="AK154" s="108">
        <f t="shared" si="109"/>
        <v>0</v>
      </c>
      <c r="AL154" s="151"/>
      <c r="AM154" s="108">
        <f t="shared" si="110"/>
        <v>0</v>
      </c>
      <c r="AN154" s="108">
        <f t="shared" si="111"/>
        <v>0</v>
      </c>
      <c r="AO154" s="151">
        <v>10</v>
      </c>
      <c r="AP154" s="108">
        <f t="shared" si="120"/>
        <v>200</v>
      </c>
      <c r="AQ154" s="151"/>
      <c r="AR154" s="108">
        <f t="shared" si="138"/>
        <v>0</v>
      </c>
      <c r="AS154" s="108">
        <f t="shared" si="112"/>
        <v>200</v>
      </c>
      <c r="AT154" s="151"/>
      <c r="AU154" s="108">
        <f t="shared" si="113"/>
        <v>0</v>
      </c>
      <c r="AV154" s="151">
        <v>1</v>
      </c>
      <c r="AW154" s="108">
        <f t="shared" si="114"/>
        <v>600</v>
      </c>
      <c r="AX154" s="108">
        <f t="shared" si="115"/>
        <v>600</v>
      </c>
      <c r="AY154" s="108">
        <f t="shared" si="116"/>
        <v>1400</v>
      </c>
      <c r="AZ154" s="180">
        <f t="shared" si="71"/>
        <v>4000</v>
      </c>
      <c r="BA154" s="180">
        <v>1400</v>
      </c>
    </row>
    <row r="155" s="236" customFormat="1" ht="20" customHeight="1" spans="1:53">
      <c r="A155" s="255">
        <v>149</v>
      </c>
      <c r="B155" s="258" t="s">
        <v>537</v>
      </c>
      <c r="C155" s="18" t="s">
        <v>608</v>
      </c>
      <c r="D155" s="18" t="s">
        <v>620</v>
      </c>
      <c r="E155" s="18" t="s">
        <v>632</v>
      </c>
      <c r="F155" s="58" t="s">
        <v>587</v>
      </c>
      <c r="G155" s="18">
        <v>1</v>
      </c>
      <c r="H155" s="292" t="s">
        <v>633</v>
      </c>
      <c r="I155" s="151"/>
      <c r="J155" s="108">
        <f t="shared" si="64"/>
        <v>0</v>
      </c>
      <c r="K155" s="151"/>
      <c r="L155" s="108">
        <f t="shared" si="129"/>
        <v>0</v>
      </c>
      <c r="M155" s="151"/>
      <c r="N155" s="108">
        <f t="shared" ref="L155:P155" si="140">M155*600</f>
        <v>0</v>
      </c>
      <c r="O155" s="151"/>
      <c r="P155" s="108">
        <f t="shared" si="140"/>
        <v>0</v>
      </c>
      <c r="Q155" s="108">
        <f t="shared" si="118"/>
        <v>0</v>
      </c>
      <c r="R155" s="151">
        <v>3.2</v>
      </c>
      <c r="S155" s="108">
        <f t="shared" si="104"/>
        <v>960</v>
      </c>
      <c r="T155" s="151"/>
      <c r="U155" s="108">
        <f t="shared" si="61"/>
        <v>0</v>
      </c>
      <c r="V155" s="108">
        <f t="shared" si="105"/>
        <v>960</v>
      </c>
      <c r="W155" s="151"/>
      <c r="X155" s="108">
        <f t="shared" si="128"/>
        <v>0</v>
      </c>
      <c r="Y155" s="151"/>
      <c r="Z155" s="108">
        <f t="shared" si="62"/>
        <v>0</v>
      </c>
      <c r="AA155" s="108">
        <f t="shared" si="106"/>
        <v>0</v>
      </c>
      <c r="AB155" s="151"/>
      <c r="AC155" s="108">
        <f t="shared" si="63"/>
        <v>0</v>
      </c>
      <c r="AD155" s="151"/>
      <c r="AE155" s="108">
        <v>0</v>
      </c>
      <c r="AF155" s="151">
        <v>2</v>
      </c>
      <c r="AG155" s="108">
        <f t="shared" si="107"/>
        <v>2000</v>
      </c>
      <c r="AH155" s="151"/>
      <c r="AI155" s="108">
        <f t="shared" si="108"/>
        <v>0</v>
      </c>
      <c r="AJ155" s="151">
        <v>2</v>
      </c>
      <c r="AK155" s="108">
        <f t="shared" si="109"/>
        <v>600</v>
      </c>
      <c r="AL155" s="151"/>
      <c r="AM155" s="108">
        <f t="shared" si="110"/>
        <v>0</v>
      </c>
      <c r="AN155" s="108">
        <f t="shared" si="111"/>
        <v>2600</v>
      </c>
      <c r="AO155" s="151">
        <v>8</v>
      </c>
      <c r="AP155" s="108">
        <f t="shared" si="120"/>
        <v>160</v>
      </c>
      <c r="AQ155" s="151"/>
      <c r="AR155" s="108">
        <f t="shared" si="138"/>
        <v>0</v>
      </c>
      <c r="AS155" s="108">
        <f t="shared" si="112"/>
        <v>160</v>
      </c>
      <c r="AT155" s="151"/>
      <c r="AU155" s="108">
        <f t="shared" si="113"/>
        <v>0</v>
      </c>
      <c r="AV155" s="151"/>
      <c r="AW155" s="108">
        <f t="shared" si="114"/>
        <v>0</v>
      </c>
      <c r="AX155" s="108">
        <f t="shared" si="115"/>
        <v>0</v>
      </c>
      <c r="AY155" s="108">
        <f t="shared" si="116"/>
        <v>3720</v>
      </c>
      <c r="AZ155" s="180">
        <f t="shared" si="71"/>
        <v>1000</v>
      </c>
      <c r="BA155" s="180">
        <v>1000</v>
      </c>
    </row>
    <row r="156" s="236" customFormat="1" ht="20" customHeight="1" spans="1:53">
      <c r="A156" s="255">
        <v>150</v>
      </c>
      <c r="B156" s="258" t="s">
        <v>537</v>
      </c>
      <c r="C156" s="18" t="s">
        <v>608</v>
      </c>
      <c r="D156" s="18" t="s">
        <v>609</v>
      </c>
      <c r="E156" s="18" t="s">
        <v>634</v>
      </c>
      <c r="F156" s="58" t="s">
        <v>571</v>
      </c>
      <c r="G156" s="18">
        <v>1</v>
      </c>
      <c r="H156" s="292" t="s">
        <v>635</v>
      </c>
      <c r="I156" s="151"/>
      <c r="J156" s="108">
        <f t="shared" si="64"/>
        <v>0</v>
      </c>
      <c r="K156" s="151"/>
      <c r="L156" s="108">
        <f t="shared" si="129"/>
        <v>0</v>
      </c>
      <c r="M156" s="151"/>
      <c r="N156" s="108">
        <f t="shared" ref="L156:P156" si="141">M156*600</f>
        <v>0</v>
      </c>
      <c r="O156" s="151"/>
      <c r="P156" s="108">
        <f t="shared" si="141"/>
        <v>0</v>
      </c>
      <c r="Q156" s="108">
        <f t="shared" si="118"/>
        <v>0</v>
      </c>
      <c r="R156" s="151">
        <v>2</v>
      </c>
      <c r="S156" s="108">
        <f t="shared" si="104"/>
        <v>600</v>
      </c>
      <c r="T156" s="151"/>
      <c r="U156" s="108">
        <f t="shared" si="61"/>
        <v>0</v>
      </c>
      <c r="V156" s="108">
        <f t="shared" si="105"/>
        <v>600</v>
      </c>
      <c r="W156" s="151"/>
      <c r="X156" s="108">
        <f t="shared" si="128"/>
        <v>0</v>
      </c>
      <c r="Y156" s="151"/>
      <c r="Z156" s="108">
        <f t="shared" si="62"/>
        <v>0</v>
      </c>
      <c r="AA156" s="108">
        <f t="shared" si="106"/>
        <v>0</v>
      </c>
      <c r="AB156" s="151"/>
      <c r="AC156" s="108">
        <f t="shared" si="63"/>
        <v>0</v>
      </c>
      <c r="AD156" s="151"/>
      <c r="AE156" s="108">
        <v>0</v>
      </c>
      <c r="AF156" s="151"/>
      <c r="AG156" s="108">
        <f t="shared" si="107"/>
        <v>0</v>
      </c>
      <c r="AH156" s="151"/>
      <c r="AI156" s="108">
        <f t="shared" si="108"/>
        <v>0</v>
      </c>
      <c r="AJ156" s="151"/>
      <c r="AK156" s="108">
        <f t="shared" si="109"/>
        <v>0</v>
      </c>
      <c r="AL156" s="151"/>
      <c r="AM156" s="108">
        <f t="shared" si="110"/>
        <v>0</v>
      </c>
      <c r="AN156" s="108">
        <f t="shared" si="111"/>
        <v>0</v>
      </c>
      <c r="AO156" s="151">
        <v>8</v>
      </c>
      <c r="AP156" s="108">
        <f t="shared" si="120"/>
        <v>160</v>
      </c>
      <c r="AQ156" s="151"/>
      <c r="AR156" s="108">
        <f t="shared" si="138"/>
        <v>0</v>
      </c>
      <c r="AS156" s="108">
        <f t="shared" si="112"/>
        <v>160</v>
      </c>
      <c r="AT156" s="151"/>
      <c r="AU156" s="108">
        <f t="shared" si="113"/>
        <v>0</v>
      </c>
      <c r="AV156" s="151"/>
      <c r="AW156" s="108">
        <f t="shared" si="114"/>
        <v>0</v>
      </c>
      <c r="AX156" s="108">
        <f t="shared" si="115"/>
        <v>0</v>
      </c>
      <c r="AY156" s="108">
        <f t="shared" si="116"/>
        <v>760</v>
      </c>
      <c r="AZ156" s="180">
        <f t="shared" si="71"/>
        <v>1000</v>
      </c>
      <c r="BA156" s="180">
        <v>760</v>
      </c>
    </row>
    <row r="157" s="236" customFormat="1" ht="20" customHeight="1" spans="1:53">
      <c r="A157" s="255">
        <v>151</v>
      </c>
      <c r="B157" s="258" t="s">
        <v>537</v>
      </c>
      <c r="C157" s="18" t="s">
        <v>608</v>
      </c>
      <c r="D157" s="18" t="s">
        <v>636</v>
      </c>
      <c r="E157" s="18" t="s">
        <v>637</v>
      </c>
      <c r="F157" s="58" t="s">
        <v>638</v>
      </c>
      <c r="G157" s="18">
        <v>1</v>
      </c>
      <c r="H157" s="292" t="s">
        <v>639</v>
      </c>
      <c r="I157" s="151"/>
      <c r="J157" s="108">
        <f t="shared" si="64"/>
        <v>0</v>
      </c>
      <c r="K157" s="151"/>
      <c r="L157" s="108">
        <f t="shared" si="129"/>
        <v>0</v>
      </c>
      <c r="M157" s="151"/>
      <c r="N157" s="108">
        <f t="shared" ref="L157:P157" si="142">M157*600</f>
        <v>0</v>
      </c>
      <c r="O157" s="151"/>
      <c r="P157" s="108">
        <f t="shared" si="142"/>
        <v>0</v>
      </c>
      <c r="Q157" s="108">
        <f t="shared" si="118"/>
        <v>0</v>
      </c>
      <c r="R157" s="151">
        <v>2</v>
      </c>
      <c r="S157" s="108">
        <f t="shared" si="104"/>
        <v>600</v>
      </c>
      <c r="T157" s="151"/>
      <c r="U157" s="108">
        <f t="shared" si="61"/>
        <v>0</v>
      </c>
      <c r="V157" s="108">
        <f t="shared" si="105"/>
        <v>600</v>
      </c>
      <c r="W157" s="151"/>
      <c r="X157" s="108">
        <f t="shared" si="128"/>
        <v>0</v>
      </c>
      <c r="Y157" s="151"/>
      <c r="Z157" s="108">
        <f t="shared" si="62"/>
        <v>0</v>
      </c>
      <c r="AA157" s="108">
        <f t="shared" si="106"/>
        <v>0</v>
      </c>
      <c r="AB157" s="151"/>
      <c r="AC157" s="108">
        <f t="shared" si="63"/>
        <v>0</v>
      </c>
      <c r="AD157" s="151"/>
      <c r="AE157" s="108">
        <v>0</v>
      </c>
      <c r="AF157" s="151"/>
      <c r="AG157" s="108">
        <f t="shared" si="107"/>
        <v>0</v>
      </c>
      <c r="AH157" s="151"/>
      <c r="AI157" s="108">
        <f t="shared" si="108"/>
        <v>0</v>
      </c>
      <c r="AJ157" s="151">
        <v>2</v>
      </c>
      <c r="AK157" s="108">
        <f t="shared" si="109"/>
        <v>600</v>
      </c>
      <c r="AL157" s="151"/>
      <c r="AM157" s="108">
        <f t="shared" si="110"/>
        <v>0</v>
      </c>
      <c r="AN157" s="108">
        <f t="shared" si="111"/>
        <v>600</v>
      </c>
      <c r="AO157" s="151">
        <v>15</v>
      </c>
      <c r="AP157" s="108">
        <f t="shared" si="120"/>
        <v>300</v>
      </c>
      <c r="AQ157" s="151"/>
      <c r="AR157" s="108">
        <f t="shared" si="138"/>
        <v>0</v>
      </c>
      <c r="AS157" s="108">
        <f t="shared" si="112"/>
        <v>300</v>
      </c>
      <c r="AT157" s="151"/>
      <c r="AU157" s="108">
        <f t="shared" si="113"/>
        <v>0</v>
      </c>
      <c r="AV157" s="151">
        <v>1</v>
      </c>
      <c r="AW157" s="108">
        <f t="shared" si="114"/>
        <v>600</v>
      </c>
      <c r="AX157" s="108">
        <f t="shared" si="115"/>
        <v>600</v>
      </c>
      <c r="AY157" s="108">
        <f t="shared" si="116"/>
        <v>2100</v>
      </c>
      <c r="AZ157" s="180">
        <f t="shared" si="71"/>
        <v>1000</v>
      </c>
      <c r="BA157" s="180">
        <v>1000</v>
      </c>
    </row>
    <row r="158" s="236" customFormat="1" ht="20" customHeight="1" spans="1:53">
      <c r="A158" s="255">
        <v>152</v>
      </c>
      <c r="B158" s="258" t="s">
        <v>537</v>
      </c>
      <c r="C158" s="18" t="s">
        <v>608</v>
      </c>
      <c r="D158" s="18" t="s">
        <v>620</v>
      </c>
      <c r="E158" s="18" t="s">
        <v>640</v>
      </c>
      <c r="F158" s="58" t="s">
        <v>600</v>
      </c>
      <c r="G158" s="18">
        <v>3</v>
      </c>
      <c r="H158" s="292" t="s">
        <v>641</v>
      </c>
      <c r="I158" s="151"/>
      <c r="J158" s="108">
        <f t="shared" si="64"/>
        <v>0</v>
      </c>
      <c r="K158" s="151"/>
      <c r="L158" s="108">
        <f t="shared" si="129"/>
        <v>0</v>
      </c>
      <c r="M158" s="151"/>
      <c r="N158" s="108">
        <f t="shared" ref="L158:P158" si="143">M158*600</f>
        <v>0</v>
      </c>
      <c r="O158" s="151"/>
      <c r="P158" s="108">
        <f t="shared" si="143"/>
        <v>0</v>
      </c>
      <c r="Q158" s="108">
        <f t="shared" si="118"/>
        <v>0</v>
      </c>
      <c r="R158" s="151"/>
      <c r="S158" s="108">
        <f t="shared" si="104"/>
        <v>0</v>
      </c>
      <c r="T158" s="151"/>
      <c r="U158" s="108">
        <f t="shared" si="61"/>
        <v>0</v>
      </c>
      <c r="V158" s="108">
        <f t="shared" si="105"/>
        <v>0</v>
      </c>
      <c r="W158" s="151"/>
      <c r="X158" s="108">
        <f t="shared" si="128"/>
        <v>0</v>
      </c>
      <c r="Y158" s="151"/>
      <c r="Z158" s="108">
        <f t="shared" si="62"/>
        <v>0</v>
      </c>
      <c r="AA158" s="108">
        <f t="shared" si="106"/>
        <v>0</v>
      </c>
      <c r="AB158" s="151"/>
      <c r="AC158" s="108">
        <f t="shared" si="63"/>
        <v>0</v>
      </c>
      <c r="AD158" s="151"/>
      <c r="AE158" s="108">
        <v>0</v>
      </c>
      <c r="AF158" s="151"/>
      <c r="AG158" s="108">
        <f t="shared" si="107"/>
        <v>0</v>
      </c>
      <c r="AH158" s="151"/>
      <c r="AI158" s="108">
        <f t="shared" si="108"/>
        <v>0</v>
      </c>
      <c r="AJ158" s="151"/>
      <c r="AK158" s="108">
        <f t="shared" si="109"/>
        <v>0</v>
      </c>
      <c r="AL158" s="151"/>
      <c r="AM158" s="108">
        <f t="shared" si="110"/>
        <v>0</v>
      </c>
      <c r="AN158" s="108">
        <f t="shared" si="111"/>
        <v>0</v>
      </c>
      <c r="AO158" s="151">
        <v>22</v>
      </c>
      <c r="AP158" s="108">
        <f t="shared" si="120"/>
        <v>440</v>
      </c>
      <c r="AQ158" s="151"/>
      <c r="AR158" s="108">
        <f t="shared" si="138"/>
        <v>0</v>
      </c>
      <c r="AS158" s="108">
        <f t="shared" si="112"/>
        <v>440</v>
      </c>
      <c r="AT158" s="151"/>
      <c r="AU158" s="108">
        <f t="shared" si="113"/>
        <v>0</v>
      </c>
      <c r="AV158" s="151">
        <v>1</v>
      </c>
      <c r="AW158" s="108">
        <f t="shared" si="114"/>
        <v>600</v>
      </c>
      <c r="AX158" s="108">
        <f t="shared" si="115"/>
        <v>600</v>
      </c>
      <c r="AY158" s="108">
        <f t="shared" si="116"/>
        <v>1040</v>
      </c>
      <c r="AZ158" s="180">
        <f t="shared" si="71"/>
        <v>3000</v>
      </c>
      <c r="BA158" s="180">
        <v>1040</v>
      </c>
    </row>
    <row r="159" s="236" customFormat="1" ht="20" customHeight="1" spans="1:53">
      <c r="A159" s="255">
        <v>153</v>
      </c>
      <c r="B159" s="258" t="s">
        <v>537</v>
      </c>
      <c r="C159" s="18" t="s">
        <v>608</v>
      </c>
      <c r="D159" s="18" t="s">
        <v>613</v>
      </c>
      <c r="E159" s="18" t="s">
        <v>642</v>
      </c>
      <c r="F159" s="58" t="s">
        <v>643</v>
      </c>
      <c r="G159" s="18">
        <v>3</v>
      </c>
      <c r="H159" s="292" t="s">
        <v>644</v>
      </c>
      <c r="I159" s="151"/>
      <c r="J159" s="108">
        <f t="shared" si="64"/>
        <v>0</v>
      </c>
      <c r="K159" s="151"/>
      <c r="L159" s="108">
        <f t="shared" si="129"/>
        <v>0</v>
      </c>
      <c r="M159" s="151"/>
      <c r="N159" s="108">
        <f t="shared" ref="L159:P159" si="144">M159*600</f>
        <v>0</v>
      </c>
      <c r="O159" s="151"/>
      <c r="P159" s="108">
        <f t="shared" si="144"/>
        <v>0</v>
      </c>
      <c r="Q159" s="108">
        <f t="shared" si="118"/>
        <v>0</v>
      </c>
      <c r="R159" s="151"/>
      <c r="S159" s="108">
        <f t="shared" si="104"/>
        <v>0</v>
      </c>
      <c r="T159" s="151"/>
      <c r="U159" s="108">
        <f t="shared" ref="U159:U222" si="145">T159*300</f>
        <v>0</v>
      </c>
      <c r="V159" s="108">
        <f t="shared" si="105"/>
        <v>0</v>
      </c>
      <c r="W159" s="151"/>
      <c r="X159" s="108">
        <f t="shared" si="128"/>
        <v>0</v>
      </c>
      <c r="Y159" s="151"/>
      <c r="Z159" s="108">
        <f t="shared" ref="Z159:Z222" si="146">Y159*800</f>
        <v>0</v>
      </c>
      <c r="AA159" s="108">
        <f t="shared" si="106"/>
        <v>0</v>
      </c>
      <c r="AB159" s="151"/>
      <c r="AC159" s="108">
        <f t="shared" ref="AC159:AC222" si="147">AB159*600</f>
        <v>0</v>
      </c>
      <c r="AD159" s="151"/>
      <c r="AE159" s="108">
        <v>0</v>
      </c>
      <c r="AF159" s="151"/>
      <c r="AG159" s="108">
        <f t="shared" si="107"/>
        <v>0</v>
      </c>
      <c r="AH159" s="151"/>
      <c r="AI159" s="108">
        <f t="shared" si="108"/>
        <v>0</v>
      </c>
      <c r="AJ159" s="151"/>
      <c r="AK159" s="108">
        <f t="shared" si="109"/>
        <v>0</v>
      </c>
      <c r="AL159" s="151"/>
      <c r="AM159" s="108">
        <f t="shared" si="110"/>
        <v>0</v>
      </c>
      <c r="AN159" s="108">
        <f t="shared" si="111"/>
        <v>0</v>
      </c>
      <c r="AO159" s="151">
        <v>21</v>
      </c>
      <c r="AP159" s="108">
        <f t="shared" si="120"/>
        <v>420</v>
      </c>
      <c r="AQ159" s="151"/>
      <c r="AR159" s="108">
        <f t="shared" si="138"/>
        <v>0</v>
      </c>
      <c r="AS159" s="108">
        <f t="shared" si="112"/>
        <v>420</v>
      </c>
      <c r="AT159" s="151"/>
      <c r="AU159" s="108">
        <f t="shared" si="113"/>
        <v>0</v>
      </c>
      <c r="AV159" s="151">
        <v>1</v>
      </c>
      <c r="AW159" s="108">
        <f t="shared" si="114"/>
        <v>600</v>
      </c>
      <c r="AX159" s="108">
        <f t="shared" si="115"/>
        <v>600</v>
      </c>
      <c r="AY159" s="108">
        <f t="shared" si="116"/>
        <v>1020</v>
      </c>
      <c r="AZ159" s="180">
        <f t="shared" si="71"/>
        <v>3000</v>
      </c>
      <c r="BA159" s="180">
        <v>1020</v>
      </c>
    </row>
    <row r="160" s="236" customFormat="1" ht="20" customHeight="1" spans="1:53">
      <c r="A160" s="255">
        <v>154</v>
      </c>
      <c r="B160" s="258" t="s">
        <v>645</v>
      </c>
      <c r="C160" s="18" t="s">
        <v>646</v>
      </c>
      <c r="D160" s="18" t="s">
        <v>647</v>
      </c>
      <c r="E160" s="18" t="s">
        <v>648</v>
      </c>
      <c r="F160" s="58" t="s">
        <v>649</v>
      </c>
      <c r="G160" s="18">
        <v>5</v>
      </c>
      <c r="H160" s="292" t="s">
        <v>650</v>
      </c>
      <c r="I160" s="151"/>
      <c r="J160" s="108">
        <f t="shared" ref="J160:J223" si="148">I160*1000</f>
        <v>0</v>
      </c>
      <c r="K160" s="151"/>
      <c r="L160" s="108">
        <f t="shared" si="129"/>
        <v>0</v>
      </c>
      <c r="M160" s="151"/>
      <c r="N160" s="108">
        <f t="shared" ref="L160:P160" si="149">M160*600</f>
        <v>0</v>
      </c>
      <c r="O160" s="151"/>
      <c r="P160" s="108">
        <f t="shared" si="149"/>
        <v>0</v>
      </c>
      <c r="Q160" s="108">
        <f t="shared" si="118"/>
        <v>0</v>
      </c>
      <c r="R160" s="151">
        <v>2</v>
      </c>
      <c r="S160" s="108">
        <f t="shared" si="104"/>
        <v>600</v>
      </c>
      <c r="T160" s="151"/>
      <c r="U160" s="108">
        <f t="shared" si="145"/>
        <v>0</v>
      </c>
      <c r="V160" s="108">
        <f t="shared" si="105"/>
        <v>600</v>
      </c>
      <c r="W160" s="151"/>
      <c r="X160" s="108">
        <f t="shared" si="128"/>
        <v>0</v>
      </c>
      <c r="Y160" s="151"/>
      <c r="Z160" s="108">
        <f t="shared" si="146"/>
        <v>0</v>
      </c>
      <c r="AA160" s="108">
        <f t="shared" si="106"/>
        <v>0</v>
      </c>
      <c r="AB160" s="151"/>
      <c r="AC160" s="108">
        <f t="shared" si="147"/>
        <v>0</v>
      </c>
      <c r="AD160" s="151"/>
      <c r="AE160" s="108">
        <v>0</v>
      </c>
      <c r="AF160" s="151"/>
      <c r="AG160" s="108">
        <f t="shared" si="107"/>
        <v>0</v>
      </c>
      <c r="AH160" s="151"/>
      <c r="AI160" s="108">
        <f t="shared" si="108"/>
        <v>0</v>
      </c>
      <c r="AJ160" s="151">
        <v>2</v>
      </c>
      <c r="AK160" s="108">
        <f t="shared" si="109"/>
        <v>600</v>
      </c>
      <c r="AL160" s="151"/>
      <c r="AM160" s="108">
        <f t="shared" si="110"/>
        <v>0</v>
      </c>
      <c r="AN160" s="108">
        <f t="shared" si="111"/>
        <v>600</v>
      </c>
      <c r="AO160" s="151">
        <v>20</v>
      </c>
      <c r="AP160" s="108">
        <f t="shared" si="120"/>
        <v>400</v>
      </c>
      <c r="AQ160" s="151"/>
      <c r="AR160" s="108">
        <f t="shared" si="138"/>
        <v>0</v>
      </c>
      <c r="AS160" s="108">
        <f t="shared" si="112"/>
        <v>400</v>
      </c>
      <c r="AT160" s="151"/>
      <c r="AU160" s="108">
        <f t="shared" si="113"/>
        <v>0</v>
      </c>
      <c r="AV160" s="151"/>
      <c r="AW160" s="108">
        <f t="shared" si="114"/>
        <v>0</v>
      </c>
      <c r="AX160" s="108">
        <f t="shared" si="115"/>
        <v>0</v>
      </c>
      <c r="AY160" s="108">
        <f t="shared" si="116"/>
        <v>1600</v>
      </c>
      <c r="AZ160" s="151">
        <v>5000</v>
      </c>
      <c r="BA160" s="108">
        <v>1600</v>
      </c>
    </row>
    <row r="161" s="236" customFormat="1" ht="20" customHeight="1" spans="1:53">
      <c r="A161" s="255">
        <v>155</v>
      </c>
      <c r="B161" s="258" t="s">
        <v>645</v>
      </c>
      <c r="C161" s="18" t="s">
        <v>651</v>
      </c>
      <c r="D161" s="18" t="s">
        <v>652</v>
      </c>
      <c r="E161" s="18" t="s">
        <v>653</v>
      </c>
      <c r="F161" s="58" t="s">
        <v>654</v>
      </c>
      <c r="G161" s="18">
        <v>1</v>
      </c>
      <c r="H161" s="292" t="s">
        <v>655</v>
      </c>
      <c r="I161" s="151"/>
      <c r="J161" s="108">
        <f t="shared" si="148"/>
        <v>0</v>
      </c>
      <c r="K161" s="151"/>
      <c r="L161" s="108">
        <f t="shared" si="129"/>
        <v>0</v>
      </c>
      <c r="M161" s="151"/>
      <c r="N161" s="108">
        <f t="shared" ref="L161:P161" si="150">M161*600</f>
        <v>0</v>
      </c>
      <c r="O161" s="151"/>
      <c r="P161" s="108">
        <f t="shared" si="150"/>
        <v>0</v>
      </c>
      <c r="Q161" s="108">
        <f t="shared" si="118"/>
        <v>0</v>
      </c>
      <c r="R161" s="151"/>
      <c r="S161" s="108">
        <f t="shared" si="104"/>
        <v>0</v>
      </c>
      <c r="T161" s="151"/>
      <c r="U161" s="108">
        <f t="shared" si="145"/>
        <v>0</v>
      </c>
      <c r="V161" s="108">
        <f t="shared" si="105"/>
        <v>0</v>
      </c>
      <c r="W161" s="151">
        <v>1.6</v>
      </c>
      <c r="X161" s="108">
        <f t="shared" si="128"/>
        <v>640</v>
      </c>
      <c r="Y161" s="151"/>
      <c r="Z161" s="108">
        <f t="shared" si="146"/>
        <v>0</v>
      </c>
      <c r="AA161" s="108">
        <f t="shared" si="106"/>
        <v>640</v>
      </c>
      <c r="AB161" s="151"/>
      <c r="AC161" s="108">
        <f t="shared" si="147"/>
        <v>0</v>
      </c>
      <c r="AD161" s="151"/>
      <c r="AE161" s="108">
        <v>0</v>
      </c>
      <c r="AF161" s="151"/>
      <c r="AG161" s="108">
        <f t="shared" si="107"/>
        <v>0</v>
      </c>
      <c r="AH161" s="151"/>
      <c r="AI161" s="108">
        <f t="shared" si="108"/>
        <v>0</v>
      </c>
      <c r="AJ161" s="151"/>
      <c r="AK161" s="108">
        <f t="shared" si="109"/>
        <v>0</v>
      </c>
      <c r="AL161" s="151"/>
      <c r="AM161" s="108">
        <f t="shared" si="110"/>
        <v>0</v>
      </c>
      <c r="AN161" s="108">
        <f t="shared" si="111"/>
        <v>0</v>
      </c>
      <c r="AO161" s="151"/>
      <c r="AP161" s="108">
        <f t="shared" si="120"/>
        <v>0</v>
      </c>
      <c r="AQ161" s="151"/>
      <c r="AR161" s="108">
        <f t="shared" si="138"/>
        <v>0</v>
      </c>
      <c r="AS161" s="108">
        <f t="shared" si="112"/>
        <v>0</v>
      </c>
      <c r="AT161" s="151"/>
      <c r="AU161" s="108">
        <f t="shared" si="113"/>
        <v>0</v>
      </c>
      <c r="AV161" s="151"/>
      <c r="AW161" s="108">
        <f t="shared" si="114"/>
        <v>0</v>
      </c>
      <c r="AX161" s="108">
        <f t="shared" si="115"/>
        <v>0</v>
      </c>
      <c r="AY161" s="108">
        <f t="shared" si="116"/>
        <v>640</v>
      </c>
      <c r="AZ161" s="151">
        <v>1000</v>
      </c>
      <c r="BA161" s="108">
        <v>640</v>
      </c>
    </row>
    <row r="162" s="236" customFormat="1" ht="20" customHeight="1" spans="1:53">
      <c r="A162" s="255">
        <v>156</v>
      </c>
      <c r="B162" s="258" t="s">
        <v>645</v>
      </c>
      <c r="C162" s="19" t="s">
        <v>656</v>
      </c>
      <c r="D162" s="19" t="s">
        <v>657</v>
      </c>
      <c r="E162" s="19" t="s">
        <v>658</v>
      </c>
      <c r="F162" s="20" t="s">
        <v>659</v>
      </c>
      <c r="G162" s="14">
        <v>2</v>
      </c>
      <c r="H162" s="293" t="s">
        <v>660</v>
      </c>
      <c r="I162" s="108"/>
      <c r="J162" s="108">
        <f t="shared" si="148"/>
        <v>0</v>
      </c>
      <c r="K162" s="108"/>
      <c r="L162" s="108">
        <f t="shared" si="129"/>
        <v>0</v>
      </c>
      <c r="M162" s="108"/>
      <c r="N162" s="108">
        <f t="shared" ref="L162:P162" si="151">M162*600</f>
        <v>0</v>
      </c>
      <c r="O162" s="108"/>
      <c r="P162" s="108">
        <f t="shared" si="151"/>
        <v>0</v>
      </c>
      <c r="Q162" s="108">
        <f t="shared" si="118"/>
        <v>0</v>
      </c>
      <c r="R162" s="108">
        <v>1</v>
      </c>
      <c r="S162" s="108">
        <f t="shared" si="104"/>
        <v>300</v>
      </c>
      <c r="T162" s="108"/>
      <c r="U162" s="108">
        <f t="shared" si="145"/>
        <v>0</v>
      </c>
      <c r="V162" s="108">
        <f t="shared" si="105"/>
        <v>300</v>
      </c>
      <c r="W162" s="108"/>
      <c r="X162" s="108">
        <f t="shared" si="128"/>
        <v>0</v>
      </c>
      <c r="Y162" s="108"/>
      <c r="Z162" s="108">
        <f t="shared" si="146"/>
        <v>0</v>
      </c>
      <c r="AA162" s="108">
        <f t="shared" si="106"/>
        <v>0</v>
      </c>
      <c r="AB162" s="108"/>
      <c r="AC162" s="108">
        <f t="shared" si="147"/>
        <v>0</v>
      </c>
      <c r="AD162" s="108"/>
      <c r="AE162" s="108">
        <v>0</v>
      </c>
      <c r="AF162" s="108"/>
      <c r="AG162" s="108">
        <f t="shared" si="107"/>
        <v>0</v>
      </c>
      <c r="AH162" s="108"/>
      <c r="AI162" s="108">
        <f t="shared" si="108"/>
        <v>0</v>
      </c>
      <c r="AJ162" s="108"/>
      <c r="AK162" s="108">
        <f t="shared" si="109"/>
        <v>0</v>
      </c>
      <c r="AL162" s="108"/>
      <c r="AM162" s="108">
        <f t="shared" si="110"/>
        <v>0</v>
      </c>
      <c r="AN162" s="108">
        <f t="shared" si="111"/>
        <v>0</v>
      </c>
      <c r="AO162" s="108">
        <v>11</v>
      </c>
      <c r="AP162" s="108">
        <f t="shared" si="120"/>
        <v>220</v>
      </c>
      <c r="AQ162" s="108"/>
      <c r="AR162" s="108">
        <f t="shared" si="138"/>
        <v>0</v>
      </c>
      <c r="AS162" s="108">
        <f t="shared" si="112"/>
        <v>220</v>
      </c>
      <c r="AT162" s="108"/>
      <c r="AU162" s="108">
        <f t="shared" si="113"/>
        <v>0</v>
      </c>
      <c r="AV162" s="108"/>
      <c r="AW162" s="108">
        <f t="shared" si="114"/>
        <v>0</v>
      </c>
      <c r="AX162" s="108">
        <f t="shared" si="115"/>
        <v>0</v>
      </c>
      <c r="AY162" s="108">
        <f t="shared" si="116"/>
        <v>520</v>
      </c>
      <c r="AZ162" s="108">
        <v>2000</v>
      </c>
      <c r="BA162" s="108">
        <v>520</v>
      </c>
    </row>
    <row r="163" s="236" customFormat="1" ht="20" customHeight="1" spans="1:53">
      <c r="A163" s="255">
        <v>157</v>
      </c>
      <c r="B163" s="258" t="s">
        <v>645</v>
      </c>
      <c r="C163" s="19" t="s">
        <v>661</v>
      </c>
      <c r="D163" s="19" t="s">
        <v>662</v>
      </c>
      <c r="E163" s="19" t="s">
        <v>663</v>
      </c>
      <c r="F163" s="20" t="s">
        <v>664</v>
      </c>
      <c r="G163" s="19">
        <v>1</v>
      </c>
      <c r="H163" s="293" t="s">
        <v>665</v>
      </c>
      <c r="I163" s="108"/>
      <c r="J163" s="108">
        <f t="shared" si="148"/>
        <v>0</v>
      </c>
      <c r="K163" s="108"/>
      <c r="L163" s="108">
        <f t="shared" si="129"/>
        <v>0</v>
      </c>
      <c r="M163" s="108"/>
      <c r="N163" s="108">
        <f t="shared" ref="L163:P163" si="152">M163*600</f>
        <v>0</v>
      </c>
      <c r="O163" s="108"/>
      <c r="P163" s="108">
        <f t="shared" si="152"/>
        <v>0</v>
      </c>
      <c r="Q163" s="108">
        <f t="shared" si="118"/>
        <v>0</v>
      </c>
      <c r="R163" s="108">
        <v>1</v>
      </c>
      <c r="S163" s="108">
        <f t="shared" si="104"/>
        <v>300</v>
      </c>
      <c r="T163" s="108"/>
      <c r="U163" s="108">
        <f t="shared" si="145"/>
        <v>0</v>
      </c>
      <c r="V163" s="108">
        <f t="shared" si="105"/>
        <v>300</v>
      </c>
      <c r="W163" s="108"/>
      <c r="X163" s="108">
        <f t="shared" si="128"/>
        <v>0</v>
      </c>
      <c r="Y163" s="108"/>
      <c r="Z163" s="108">
        <f t="shared" si="146"/>
        <v>0</v>
      </c>
      <c r="AA163" s="108">
        <f t="shared" si="106"/>
        <v>0</v>
      </c>
      <c r="AB163" s="108"/>
      <c r="AC163" s="108">
        <f t="shared" si="147"/>
        <v>0</v>
      </c>
      <c r="AD163" s="108"/>
      <c r="AE163" s="108">
        <v>0</v>
      </c>
      <c r="AF163" s="108"/>
      <c r="AG163" s="108">
        <f t="shared" si="107"/>
        <v>0</v>
      </c>
      <c r="AH163" s="108">
        <v>1</v>
      </c>
      <c r="AI163" s="108">
        <f t="shared" si="108"/>
        <v>300</v>
      </c>
      <c r="AJ163" s="108"/>
      <c r="AK163" s="108">
        <f t="shared" si="109"/>
        <v>0</v>
      </c>
      <c r="AL163" s="108"/>
      <c r="AM163" s="108">
        <f t="shared" si="110"/>
        <v>0</v>
      </c>
      <c r="AN163" s="108">
        <f t="shared" si="111"/>
        <v>300</v>
      </c>
      <c r="AO163" s="108">
        <v>14</v>
      </c>
      <c r="AP163" s="108">
        <f t="shared" si="120"/>
        <v>280</v>
      </c>
      <c r="AQ163" s="108">
        <v>6</v>
      </c>
      <c r="AR163" s="108">
        <f t="shared" si="138"/>
        <v>120</v>
      </c>
      <c r="AS163" s="108">
        <f t="shared" si="112"/>
        <v>400</v>
      </c>
      <c r="AT163" s="108"/>
      <c r="AU163" s="108">
        <f t="shared" si="113"/>
        <v>0</v>
      </c>
      <c r="AV163" s="108"/>
      <c r="AW163" s="108">
        <f t="shared" si="114"/>
        <v>0</v>
      </c>
      <c r="AX163" s="108">
        <f t="shared" si="115"/>
        <v>0</v>
      </c>
      <c r="AY163" s="108">
        <f t="shared" si="116"/>
        <v>1000</v>
      </c>
      <c r="AZ163" s="108">
        <v>1000</v>
      </c>
      <c r="BA163" s="108">
        <v>1000</v>
      </c>
    </row>
    <row r="164" s="236" customFormat="1" ht="20" customHeight="1" spans="1:53">
      <c r="A164" s="255">
        <v>158</v>
      </c>
      <c r="B164" s="258" t="s">
        <v>666</v>
      </c>
      <c r="C164" s="18" t="s">
        <v>667</v>
      </c>
      <c r="D164" s="18" t="s">
        <v>668</v>
      </c>
      <c r="E164" s="18" t="s">
        <v>669</v>
      </c>
      <c r="F164" s="58" t="s">
        <v>670</v>
      </c>
      <c r="G164" s="18">
        <v>2</v>
      </c>
      <c r="H164" s="292" t="s">
        <v>671</v>
      </c>
      <c r="I164" s="151"/>
      <c r="J164" s="108">
        <f t="shared" si="148"/>
        <v>0</v>
      </c>
      <c r="K164" s="151"/>
      <c r="L164" s="108">
        <f t="shared" ref="L164:L195" si="153">K164*600</f>
        <v>0</v>
      </c>
      <c r="M164" s="151"/>
      <c r="N164" s="108">
        <f t="shared" ref="N164:N227" si="154">M164*600</f>
        <v>0</v>
      </c>
      <c r="O164" s="151"/>
      <c r="P164" s="108">
        <f t="shared" ref="P164:P227" si="155">O164*600</f>
        <v>0</v>
      </c>
      <c r="Q164" s="108">
        <f t="shared" si="118"/>
        <v>0</v>
      </c>
      <c r="R164" s="151"/>
      <c r="S164" s="108">
        <f t="shared" si="104"/>
        <v>0</v>
      </c>
      <c r="T164" s="151"/>
      <c r="U164" s="108">
        <f t="shared" si="145"/>
        <v>0</v>
      </c>
      <c r="V164" s="108">
        <f t="shared" si="105"/>
        <v>0</v>
      </c>
      <c r="W164" s="151"/>
      <c r="X164" s="108">
        <f t="shared" si="128"/>
        <v>0</v>
      </c>
      <c r="Y164" s="151"/>
      <c r="Z164" s="108">
        <f t="shared" si="146"/>
        <v>0</v>
      </c>
      <c r="AA164" s="108">
        <f t="shared" ref="AA164:AA227" si="156">X164+Z164</f>
        <v>0</v>
      </c>
      <c r="AB164" s="151"/>
      <c r="AC164" s="108">
        <f t="shared" si="147"/>
        <v>0</v>
      </c>
      <c r="AD164" s="151"/>
      <c r="AE164" s="108">
        <v>0</v>
      </c>
      <c r="AF164" s="151">
        <v>6</v>
      </c>
      <c r="AG164" s="108">
        <f t="shared" si="107"/>
        <v>6000</v>
      </c>
      <c r="AH164" s="151"/>
      <c r="AI164" s="108">
        <f t="shared" si="108"/>
        <v>0</v>
      </c>
      <c r="AJ164" s="151">
        <v>4</v>
      </c>
      <c r="AK164" s="108">
        <f t="shared" si="109"/>
        <v>1200</v>
      </c>
      <c r="AL164" s="151"/>
      <c r="AM164" s="108">
        <f t="shared" si="110"/>
        <v>0</v>
      </c>
      <c r="AN164" s="108">
        <f t="shared" si="111"/>
        <v>7200</v>
      </c>
      <c r="AO164" s="108">
        <v>1</v>
      </c>
      <c r="AP164" s="108">
        <f t="shared" si="120"/>
        <v>20</v>
      </c>
      <c r="AQ164" s="151"/>
      <c r="AR164" s="108">
        <f t="shared" si="138"/>
        <v>0</v>
      </c>
      <c r="AS164" s="108">
        <f t="shared" si="112"/>
        <v>20</v>
      </c>
      <c r="AT164" s="151"/>
      <c r="AU164" s="108">
        <f t="shared" si="113"/>
        <v>0</v>
      </c>
      <c r="AV164" s="151"/>
      <c r="AW164" s="108">
        <f t="shared" si="114"/>
        <v>0</v>
      </c>
      <c r="AX164" s="151"/>
      <c r="AY164" s="108">
        <f t="shared" si="116"/>
        <v>7220</v>
      </c>
      <c r="AZ164" s="151">
        <v>2000</v>
      </c>
      <c r="BA164" s="151">
        <v>2000</v>
      </c>
    </row>
    <row r="165" s="236" customFormat="1" ht="20" customHeight="1" spans="1:53">
      <c r="A165" s="255">
        <v>159</v>
      </c>
      <c r="B165" s="258" t="s">
        <v>666</v>
      </c>
      <c r="C165" s="18" t="s">
        <v>667</v>
      </c>
      <c r="D165" s="18" t="s">
        <v>668</v>
      </c>
      <c r="E165" s="18" t="s">
        <v>672</v>
      </c>
      <c r="F165" s="58" t="s">
        <v>673</v>
      </c>
      <c r="G165" s="18">
        <v>1</v>
      </c>
      <c r="H165" s="292" t="s">
        <v>674</v>
      </c>
      <c r="I165" s="151"/>
      <c r="J165" s="108">
        <f t="shared" si="148"/>
        <v>0</v>
      </c>
      <c r="K165" s="151"/>
      <c r="L165" s="108">
        <f t="shared" si="153"/>
        <v>0</v>
      </c>
      <c r="M165" s="151"/>
      <c r="N165" s="108">
        <f t="shared" si="154"/>
        <v>0</v>
      </c>
      <c r="O165" s="151"/>
      <c r="P165" s="108">
        <f t="shared" si="155"/>
        <v>0</v>
      </c>
      <c r="Q165" s="108">
        <f t="shared" si="118"/>
        <v>0</v>
      </c>
      <c r="R165" s="151"/>
      <c r="S165" s="108">
        <f t="shared" si="104"/>
        <v>0</v>
      </c>
      <c r="T165" s="151"/>
      <c r="U165" s="108">
        <f t="shared" si="145"/>
        <v>0</v>
      </c>
      <c r="V165" s="108">
        <f t="shared" si="105"/>
        <v>0</v>
      </c>
      <c r="W165" s="151"/>
      <c r="X165" s="108">
        <f t="shared" si="128"/>
        <v>0</v>
      </c>
      <c r="Y165" s="151"/>
      <c r="Z165" s="108">
        <f t="shared" si="146"/>
        <v>0</v>
      </c>
      <c r="AA165" s="108">
        <f t="shared" si="156"/>
        <v>0</v>
      </c>
      <c r="AB165" s="151"/>
      <c r="AC165" s="108">
        <f t="shared" si="147"/>
        <v>0</v>
      </c>
      <c r="AD165" s="151"/>
      <c r="AE165" s="108">
        <v>0</v>
      </c>
      <c r="AF165" s="151">
        <v>1</v>
      </c>
      <c r="AG165" s="108">
        <f t="shared" si="107"/>
        <v>1000</v>
      </c>
      <c r="AH165" s="151"/>
      <c r="AI165" s="108">
        <f t="shared" si="108"/>
        <v>0</v>
      </c>
      <c r="AJ165" s="151">
        <v>1</v>
      </c>
      <c r="AK165" s="108">
        <f t="shared" si="109"/>
        <v>300</v>
      </c>
      <c r="AL165" s="151"/>
      <c r="AM165" s="108">
        <f t="shared" si="110"/>
        <v>0</v>
      </c>
      <c r="AN165" s="108">
        <f t="shared" si="111"/>
        <v>1300</v>
      </c>
      <c r="AO165" s="108">
        <v>2</v>
      </c>
      <c r="AP165" s="108">
        <f t="shared" si="120"/>
        <v>40</v>
      </c>
      <c r="AQ165" s="151"/>
      <c r="AR165" s="108">
        <f t="shared" si="138"/>
        <v>0</v>
      </c>
      <c r="AS165" s="108">
        <f t="shared" si="112"/>
        <v>40</v>
      </c>
      <c r="AT165" s="151"/>
      <c r="AU165" s="108">
        <f t="shared" si="113"/>
        <v>0</v>
      </c>
      <c r="AV165" s="151"/>
      <c r="AW165" s="108">
        <f t="shared" si="114"/>
        <v>0</v>
      </c>
      <c r="AX165" s="151"/>
      <c r="AY165" s="108">
        <f t="shared" si="116"/>
        <v>1340</v>
      </c>
      <c r="AZ165" s="151">
        <v>1000</v>
      </c>
      <c r="BA165" s="151">
        <v>1000</v>
      </c>
    </row>
    <row r="166" s="236" customFormat="1" ht="20" customHeight="1" spans="1:53">
      <c r="A166" s="255">
        <v>160</v>
      </c>
      <c r="B166" s="258" t="s">
        <v>666</v>
      </c>
      <c r="C166" s="18" t="s">
        <v>667</v>
      </c>
      <c r="D166" s="18" t="s">
        <v>675</v>
      </c>
      <c r="E166" s="18" t="s">
        <v>676</v>
      </c>
      <c r="F166" s="58" t="s">
        <v>677</v>
      </c>
      <c r="G166" s="18">
        <v>4</v>
      </c>
      <c r="H166" s="292" t="s">
        <v>678</v>
      </c>
      <c r="I166" s="151"/>
      <c r="J166" s="108">
        <f t="shared" si="148"/>
        <v>0</v>
      </c>
      <c r="K166" s="151"/>
      <c r="L166" s="108">
        <f t="shared" si="153"/>
        <v>0</v>
      </c>
      <c r="M166" s="151"/>
      <c r="N166" s="108">
        <f t="shared" si="154"/>
        <v>0</v>
      </c>
      <c r="O166" s="151"/>
      <c r="P166" s="108">
        <f t="shared" si="155"/>
        <v>0</v>
      </c>
      <c r="Q166" s="108">
        <f t="shared" si="118"/>
        <v>0</v>
      </c>
      <c r="R166" s="151">
        <v>2</v>
      </c>
      <c r="S166" s="108">
        <f t="shared" si="104"/>
        <v>600</v>
      </c>
      <c r="T166" s="151"/>
      <c r="U166" s="108">
        <f t="shared" si="145"/>
        <v>0</v>
      </c>
      <c r="V166" s="108">
        <f t="shared" si="105"/>
        <v>600</v>
      </c>
      <c r="W166" s="151"/>
      <c r="X166" s="108">
        <f t="shared" si="128"/>
        <v>0</v>
      </c>
      <c r="Y166" s="151"/>
      <c r="Z166" s="108">
        <f t="shared" si="146"/>
        <v>0</v>
      </c>
      <c r="AA166" s="108">
        <f t="shared" si="156"/>
        <v>0</v>
      </c>
      <c r="AB166" s="151"/>
      <c r="AC166" s="108">
        <f t="shared" si="147"/>
        <v>0</v>
      </c>
      <c r="AD166" s="151"/>
      <c r="AE166" s="108">
        <v>0</v>
      </c>
      <c r="AF166" s="151"/>
      <c r="AG166" s="108">
        <f t="shared" si="107"/>
        <v>0</v>
      </c>
      <c r="AH166" s="151"/>
      <c r="AI166" s="108">
        <f t="shared" si="108"/>
        <v>0</v>
      </c>
      <c r="AJ166" s="151">
        <v>4</v>
      </c>
      <c r="AK166" s="108">
        <f t="shared" si="109"/>
        <v>1200</v>
      </c>
      <c r="AL166" s="151"/>
      <c r="AM166" s="108">
        <f t="shared" si="110"/>
        <v>0</v>
      </c>
      <c r="AN166" s="108">
        <f t="shared" si="111"/>
        <v>1200</v>
      </c>
      <c r="AO166" s="108">
        <v>3</v>
      </c>
      <c r="AP166" s="108">
        <f t="shared" si="120"/>
        <v>60</v>
      </c>
      <c r="AQ166" s="151"/>
      <c r="AR166" s="108">
        <f t="shared" si="138"/>
        <v>0</v>
      </c>
      <c r="AS166" s="108">
        <f t="shared" si="112"/>
        <v>60</v>
      </c>
      <c r="AT166" s="151"/>
      <c r="AU166" s="108">
        <f t="shared" si="113"/>
        <v>0</v>
      </c>
      <c r="AV166" s="151"/>
      <c r="AW166" s="108">
        <f t="shared" si="114"/>
        <v>0</v>
      </c>
      <c r="AX166" s="151"/>
      <c r="AY166" s="108">
        <f t="shared" si="116"/>
        <v>1860</v>
      </c>
      <c r="AZ166" s="151">
        <v>4000</v>
      </c>
      <c r="BA166" s="151">
        <v>1900</v>
      </c>
    </row>
    <row r="167" s="236" customFormat="1" ht="20" customHeight="1" spans="1:53">
      <c r="A167" s="255">
        <v>161</v>
      </c>
      <c r="B167" s="258" t="s">
        <v>666</v>
      </c>
      <c r="C167" s="18" t="s">
        <v>667</v>
      </c>
      <c r="D167" s="18" t="s">
        <v>679</v>
      </c>
      <c r="E167" s="18" t="s">
        <v>680</v>
      </c>
      <c r="F167" s="58" t="s">
        <v>681</v>
      </c>
      <c r="G167" s="18">
        <v>2</v>
      </c>
      <c r="H167" s="292" t="s">
        <v>682</v>
      </c>
      <c r="I167" s="151"/>
      <c r="J167" s="108">
        <f t="shared" si="148"/>
        <v>0</v>
      </c>
      <c r="K167" s="151"/>
      <c r="L167" s="108">
        <f t="shared" si="153"/>
        <v>0</v>
      </c>
      <c r="M167" s="151"/>
      <c r="N167" s="108">
        <f t="shared" si="154"/>
        <v>0</v>
      </c>
      <c r="O167" s="151"/>
      <c r="P167" s="108">
        <f t="shared" si="155"/>
        <v>0</v>
      </c>
      <c r="Q167" s="108">
        <f t="shared" si="118"/>
        <v>0</v>
      </c>
      <c r="R167" s="151"/>
      <c r="S167" s="108">
        <f t="shared" si="104"/>
        <v>0</v>
      </c>
      <c r="T167" s="151"/>
      <c r="U167" s="108">
        <f t="shared" si="145"/>
        <v>0</v>
      </c>
      <c r="V167" s="108">
        <f t="shared" si="105"/>
        <v>0</v>
      </c>
      <c r="W167" s="151"/>
      <c r="X167" s="108">
        <f t="shared" si="128"/>
        <v>0</v>
      </c>
      <c r="Y167" s="151"/>
      <c r="Z167" s="108">
        <f t="shared" si="146"/>
        <v>0</v>
      </c>
      <c r="AA167" s="108">
        <f t="shared" si="156"/>
        <v>0</v>
      </c>
      <c r="AB167" s="151"/>
      <c r="AC167" s="108">
        <f t="shared" si="147"/>
        <v>0</v>
      </c>
      <c r="AD167" s="151"/>
      <c r="AE167" s="108">
        <v>0</v>
      </c>
      <c r="AF167" s="151"/>
      <c r="AG167" s="108">
        <f t="shared" si="107"/>
        <v>0</v>
      </c>
      <c r="AH167" s="151"/>
      <c r="AI167" s="108">
        <f t="shared" si="108"/>
        <v>0</v>
      </c>
      <c r="AJ167" s="151">
        <v>2</v>
      </c>
      <c r="AK167" s="108">
        <f t="shared" si="109"/>
        <v>600</v>
      </c>
      <c r="AL167" s="151"/>
      <c r="AM167" s="108">
        <f t="shared" si="110"/>
        <v>0</v>
      </c>
      <c r="AN167" s="108">
        <f t="shared" si="111"/>
        <v>600</v>
      </c>
      <c r="AO167" s="108">
        <v>4</v>
      </c>
      <c r="AP167" s="108">
        <f t="shared" si="120"/>
        <v>80</v>
      </c>
      <c r="AQ167" s="151"/>
      <c r="AR167" s="108">
        <f t="shared" si="138"/>
        <v>0</v>
      </c>
      <c r="AS167" s="108">
        <f t="shared" si="112"/>
        <v>80</v>
      </c>
      <c r="AT167" s="151"/>
      <c r="AU167" s="108">
        <f t="shared" si="113"/>
        <v>0</v>
      </c>
      <c r="AV167" s="151"/>
      <c r="AW167" s="108">
        <f t="shared" si="114"/>
        <v>0</v>
      </c>
      <c r="AX167" s="151"/>
      <c r="AY167" s="108">
        <f t="shared" si="116"/>
        <v>680</v>
      </c>
      <c r="AZ167" s="151">
        <v>2000</v>
      </c>
      <c r="BA167" s="151">
        <v>600</v>
      </c>
    </row>
    <row r="168" s="236" customFormat="1" ht="20" customHeight="1" spans="1:53">
      <c r="A168" s="255">
        <v>162</v>
      </c>
      <c r="B168" s="258" t="s">
        <v>666</v>
      </c>
      <c r="C168" s="18" t="s">
        <v>683</v>
      </c>
      <c r="D168" s="18" t="s">
        <v>684</v>
      </c>
      <c r="E168" s="18" t="s">
        <v>685</v>
      </c>
      <c r="F168" s="58" t="s">
        <v>686</v>
      </c>
      <c r="G168" s="18">
        <v>3</v>
      </c>
      <c r="H168" s="292" t="s">
        <v>687</v>
      </c>
      <c r="I168" s="151"/>
      <c r="J168" s="108">
        <f t="shared" si="148"/>
        <v>0</v>
      </c>
      <c r="K168" s="151"/>
      <c r="L168" s="108">
        <f t="shared" si="153"/>
        <v>0</v>
      </c>
      <c r="M168" s="151"/>
      <c r="N168" s="108">
        <f t="shared" si="154"/>
        <v>0</v>
      </c>
      <c r="O168" s="151"/>
      <c r="P168" s="108">
        <f t="shared" si="155"/>
        <v>0</v>
      </c>
      <c r="Q168" s="108">
        <f t="shared" si="118"/>
        <v>0</v>
      </c>
      <c r="R168" s="151">
        <v>1</v>
      </c>
      <c r="S168" s="108">
        <f t="shared" si="104"/>
        <v>300</v>
      </c>
      <c r="T168" s="151"/>
      <c r="U168" s="108">
        <f t="shared" si="145"/>
        <v>0</v>
      </c>
      <c r="V168" s="108">
        <f t="shared" ref="V168:V199" si="157">S168+U168</f>
        <v>300</v>
      </c>
      <c r="W168" s="151"/>
      <c r="X168" s="108">
        <f t="shared" si="128"/>
        <v>0</v>
      </c>
      <c r="Y168" s="151"/>
      <c r="Z168" s="108">
        <f t="shared" si="146"/>
        <v>0</v>
      </c>
      <c r="AA168" s="108">
        <f t="shared" si="156"/>
        <v>0</v>
      </c>
      <c r="AB168" s="151"/>
      <c r="AC168" s="108">
        <f t="shared" si="147"/>
        <v>0</v>
      </c>
      <c r="AD168" s="151"/>
      <c r="AE168" s="108">
        <v>0</v>
      </c>
      <c r="AF168" s="151"/>
      <c r="AG168" s="108">
        <f t="shared" si="107"/>
        <v>0</v>
      </c>
      <c r="AH168" s="151"/>
      <c r="AI168" s="108">
        <f t="shared" si="108"/>
        <v>0</v>
      </c>
      <c r="AJ168" s="151"/>
      <c r="AK168" s="108">
        <f t="shared" si="109"/>
        <v>0</v>
      </c>
      <c r="AL168" s="151"/>
      <c r="AM168" s="108">
        <f t="shared" si="110"/>
        <v>0</v>
      </c>
      <c r="AN168" s="108">
        <f t="shared" si="111"/>
        <v>0</v>
      </c>
      <c r="AO168" s="108">
        <v>5</v>
      </c>
      <c r="AP168" s="108">
        <f t="shared" si="120"/>
        <v>100</v>
      </c>
      <c r="AQ168" s="151">
        <v>6</v>
      </c>
      <c r="AR168" s="108">
        <f t="shared" si="138"/>
        <v>120</v>
      </c>
      <c r="AS168" s="108">
        <f t="shared" si="112"/>
        <v>220</v>
      </c>
      <c r="AT168" s="151"/>
      <c r="AU168" s="108">
        <f t="shared" si="113"/>
        <v>0</v>
      </c>
      <c r="AV168" s="151"/>
      <c r="AW168" s="108">
        <f t="shared" si="114"/>
        <v>0</v>
      </c>
      <c r="AX168" s="151"/>
      <c r="AY168" s="108">
        <f t="shared" si="116"/>
        <v>520</v>
      </c>
      <c r="AZ168" s="151">
        <v>3000</v>
      </c>
      <c r="BA168" s="151">
        <v>1320</v>
      </c>
    </row>
    <row r="169" s="236" customFormat="1" ht="20" customHeight="1" spans="1:53">
      <c r="A169" s="255">
        <v>163</v>
      </c>
      <c r="B169" s="258" t="s">
        <v>666</v>
      </c>
      <c r="C169" s="18" t="s">
        <v>683</v>
      </c>
      <c r="D169" s="18" t="s">
        <v>688</v>
      </c>
      <c r="E169" s="18" t="s">
        <v>689</v>
      </c>
      <c r="F169" s="58" t="s">
        <v>690</v>
      </c>
      <c r="G169" s="18">
        <v>2</v>
      </c>
      <c r="H169" s="292" t="s">
        <v>691</v>
      </c>
      <c r="I169" s="151"/>
      <c r="J169" s="108">
        <f t="shared" si="148"/>
        <v>0</v>
      </c>
      <c r="K169" s="151"/>
      <c r="L169" s="108">
        <f t="shared" si="153"/>
        <v>0</v>
      </c>
      <c r="M169" s="151"/>
      <c r="N169" s="108">
        <f t="shared" si="154"/>
        <v>0</v>
      </c>
      <c r="O169" s="151"/>
      <c r="P169" s="108">
        <f t="shared" si="155"/>
        <v>0</v>
      </c>
      <c r="Q169" s="108">
        <f t="shared" si="118"/>
        <v>0</v>
      </c>
      <c r="R169" s="151">
        <v>1</v>
      </c>
      <c r="S169" s="108">
        <f t="shared" si="104"/>
        <v>300</v>
      </c>
      <c r="T169" s="151"/>
      <c r="U169" s="108">
        <f t="shared" si="145"/>
        <v>0</v>
      </c>
      <c r="V169" s="108">
        <f t="shared" si="157"/>
        <v>300</v>
      </c>
      <c r="W169" s="151"/>
      <c r="X169" s="108">
        <f t="shared" si="128"/>
        <v>0</v>
      </c>
      <c r="Y169" s="151"/>
      <c r="Z169" s="108">
        <f t="shared" si="146"/>
        <v>0</v>
      </c>
      <c r="AA169" s="108">
        <f t="shared" si="156"/>
        <v>0</v>
      </c>
      <c r="AB169" s="151"/>
      <c r="AC169" s="108">
        <f t="shared" si="147"/>
        <v>0</v>
      </c>
      <c r="AD169" s="151"/>
      <c r="AE169" s="108">
        <v>0</v>
      </c>
      <c r="AF169" s="151"/>
      <c r="AG169" s="108">
        <f t="shared" si="107"/>
        <v>0</v>
      </c>
      <c r="AH169" s="151"/>
      <c r="AI169" s="108">
        <f t="shared" si="108"/>
        <v>0</v>
      </c>
      <c r="AJ169" s="151"/>
      <c r="AK169" s="108">
        <f t="shared" si="109"/>
        <v>0</v>
      </c>
      <c r="AL169" s="151"/>
      <c r="AM169" s="108">
        <f t="shared" si="110"/>
        <v>0</v>
      </c>
      <c r="AN169" s="108">
        <f t="shared" si="111"/>
        <v>0</v>
      </c>
      <c r="AO169" s="108">
        <v>6</v>
      </c>
      <c r="AP169" s="108">
        <f t="shared" si="120"/>
        <v>120</v>
      </c>
      <c r="AQ169" s="151"/>
      <c r="AR169" s="108">
        <f t="shared" si="138"/>
        <v>0</v>
      </c>
      <c r="AS169" s="108">
        <f t="shared" si="112"/>
        <v>120</v>
      </c>
      <c r="AT169" s="151"/>
      <c r="AU169" s="108">
        <f t="shared" si="113"/>
        <v>0</v>
      </c>
      <c r="AV169" s="151"/>
      <c r="AW169" s="108">
        <f t="shared" si="114"/>
        <v>0</v>
      </c>
      <c r="AX169" s="151"/>
      <c r="AY169" s="108">
        <f t="shared" si="116"/>
        <v>420</v>
      </c>
      <c r="AZ169" s="151">
        <v>2000</v>
      </c>
      <c r="BA169" s="151">
        <v>560</v>
      </c>
    </row>
    <row r="170" s="236" customFormat="1" ht="20" customHeight="1" spans="1:53">
      <c r="A170" s="255">
        <v>164</v>
      </c>
      <c r="B170" s="258" t="s">
        <v>692</v>
      </c>
      <c r="C170" s="14" t="s">
        <v>693</v>
      </c>
      <c r="D170" s="14" t="s">
        <v>694</v>
      </c>
      <c r="E170" s="14" t="s">
        <v>695</v>
      </c>
      <c r="F170" s="90" t="s">
        <v>696</v>
      </c>
      <c r="G170" s="14">
        <v>4</v>
      </c>
      <c r="H170" s="286" t="s">
        <v>697</v>
      </c>
      <c r="I170" s="108"/>
      <c r="J170" s="108">
        <f t="shared" si="148"/>
        <v>0</v>
      </c>
      <c r="K170" s="108"/>
      <c r="L170" s="108">
        <f t="shared" si="153"/>
        <v>0</v>
      </c>
      <c r="M170" s="108"/>
      <c r="N170" s="108">
        <f t="shared" si="154"/>
        <v>0</v>
      </c>
      <c r="O170" s="108"/>
      <c r="P170" s="108">
        <f t="shared" si="155"/>
        <v>0</v>
      </c>
      <c r="Q170" s="108">
        <f t="shared" si="118"/>
        <v>0</v>
      </c>
      <c r="R170" s="108">
        <v>1</v>
      </c>
      <c r="S170" s="108">
        <f t="shared" si="104"/>
        <v>300</v>
      </c>
      <c r="T170" s="108"/>
      <c r="U170" s="108">
        <f t="shared" si="145"/>
        <v>0</v>
      </c>
      <c r="V170" s="108">
        <f t="shared" si="157"/>
        <v>300</v>
      </c>
      <c r="W170" s="108">
        <v>1</v>
      </c>
      <c r="X170" s="108">
        <f t="shared" si="128"/>
        <v>400</v>
      </c>
      <c r="Y170" s="108"/>
      <c r="Z170" s="108">
        <f t="shared" si="146"/>
        <v>0</v>
      </c>
      <c r="AA170" s="108">
        <f t="shared" si="156"/>
        <v>400</v>
      </c>
      <c r="AB170" s="108"/>
      <c r="AC170" s="108">
        <f t="shared" si="147"/>
        <v>0</v>
      </c>
      <c r="AD170" s="108"/>
      <c r="AE170" s="108">
        <v>0</v>
      </c>
      <c r="AF170" s="108"/>
      <c r="AG170" s="108">
        <f t="shared" si="107"/>
        <v>0</v>
      </c>
      <c r="AH170" s="108"/>
      <c r="AI170" s="108">
        <f t="shared" si="108"/>
        <v>0</v>
      </c>
      <c r="AJ170" s="108">
        <v>1</v>
      </c>
      <c r="AK170" s="108">
        <f t="shared" si="109"/>
        <v>300</v>
      </c>
      <c r="AL170" s="108"/>
      <c r="AM170" s="108">
        <f t="shared" si="110"/>
        <v>0</v>
      </c>
      <c r="AN170" s="108">
        <f t="shared" si="111"/>
        <v>300</v>
      </c>
      <c r="AO170" s="108">
        <v>10</v>
      </c>
      <c r="AP170" s="108">
        <f t="shared" si="120"/>
        <v>200</v>
      </c>
      <c r="AQ170" s="108"/>
      <c r="AR170" s="108">
        <f t="shared" si="138"/>
        <v>0</v>
      </c>
      <c r="AS170" s="108">
        <f t="shared" si="112"/>
        <v>200</v>
      </c>
      <c r="AT170" s="108"/>
      <c r="AU170" s="108">
        <f t="shared" si="113"/>
        <v>0</v>
      </c>
      <c r="AV170" s="108"/>
      <c r="AW170" s="108">
        <f t="shared" si="114"/>
        <v>0</v>
      </c>
      <c r="AX170" s="108">
        <f t="shared" ref="AX170:AX233" si="158">AU170+AW170</f>
        <v>0</v>
      </c>
      <c r="AY170" s="108">
        <f t="shared" si="116"/>
        <v>1200</v>
      </c>
      <c r="AZ170" s="108">
        <v>4000</v>
      </c>
      <c r="BA170" s="108">
        <v>1200</v>
      </c>
    </row>
    <row r="171" s="236" customFormat="1" ht="20" customHeight="1" spans="1:53">
      <c r="A171" s="255">
        <v>165</v>
      </c>
      <c r="B171" s="258" t="s">
        <v>692</v>
      </c>
      <c r="C171" s="14" t="s">
        <v>693</v>
      </c>
      <c r="D171" s="14" t="s">
        <v>694</v>
      </c>
      <c r="E171" s="14" t="s">
        <v>698</v>
      </c>
      <c r="F171" s="90" t="s">
        <v>699</v>
      </c>
      <c r="G171" s="14">
        <v>6</v>
      </c>
      <c r="H171" s="286" t="s">
        <v>700</v>
      </c>
      <c r="I171" s="108"/>
      <c r="J171" s="108">
        <f t="shared" si="148"/>
        <v>0</v>
      </c>
      <c r="K171" s="108"/>
      <c r="L171" s="108">
        <f t="shared" si="153"/>
        <v>0</v>
      </c>
      <c r="M171" s="108"/>
      <c r="N171" s="108">
        <f t="shared" si="154"/>
        <v>0</v>
      </c>
      <c r="O171" s="108"/>
      <c r="P171" s="108">
        <f t="shared" si="155"/>
        <v>0</v>
      </c>
      <c r="Q171" s="108">
        <f t="shared" si="118"/>
        <v>0</v>
      </c>
      <c r="R171" s="108">
        <v>2</v>
      </c>
      <c r="S171" s="108">
        <f t="shared" si="104"/>
        <v>600</v>
      </c>
      <c r="T171" s="108"/>
      <c r="U171" s="108">
        <f t="shared" si="145"/>
        <v>0</v>
      </c>
      <c r="V171" s="108">
        <f t="shared" si="157"/>
        <v>600</v>
      </c>
      <c r="W171" s="108"/>
      <c r="X171" s="108">
        <f t="shared" si="128"/>
        <v>0</v>
      </c>
      <c r="Y171" s="108"/>
      <c r="Z171" s="108">
        <f t="shared" si="146"/>
        <v>0</v>
      </c>
      <c r="AA171" s="108">
        <f t="shared" si="156"/>
        <v>0</v>
      </c>
      <c r="AB171" s="108"/>
      <c r="AC171" s="108">
        <f t="shared" si="147"/>
        <v>0</v>
      </c>
      <c r="AD171" s="108"/>
      <c r="AE171" s="108">
        <v>0</v>
      </c>
      <c r="AF171" s="108"/>
      <c r="AG171" s="108">
        <f t="shared" si="107"/>
        <v>0</v>
      </c>
      <c r="AH171" s="108"/>
      <c r="AI171" s="108">
        <f t="shared" si="108"/>
        <v>0</v>
      </c>
      <c r="AJ171" s="108">
        <v>1</v>
      </c>
      <c r="AK171" s="108">
        <f t="shared" si="109"/>
        <v>300</v>
      </c>
      <c r="AL171" s="108"/>
      <c r="AM171" s="108">
        <f t="shared" si="110"/>
        <v>0</v>
      </c>
      <c r="AN171" s="108">
        <f t="shared" si="111"/>
        <v>300</v>
      </c>
      <c r="AO171" s="108">
        <v>12</v>
      </c>
      <c r="AP171" s="108">
        <f t="shared" si="120"/>
        <v>240</v>
      </c>
      <c r="AQ171" s="108"/>
      <c r="AR171" s="108">
        <f t="shared" si="138"/>
        <v>0</v>
      </c>
      <c r="AS171" s="108">
        <f t="shared" si="112"/>
        <v>240</v>
      </c>
      <c r="AT171" s="108"/>
      <c r="AU171" s="108">
        <f t="shared" si="113"/>
        <v>0</v>
      </c>
      <c r="AV171" s="108">
        <v>1</v>
      </c>
      <c r="AW171" s="108">
        <f t="shared" si="114"/>
        <v>600</v>
      </c>
      <c r="AX171" s="108">
        <f t="shared" si="158"/>
        <v>600</v>
      </c>
      <c r="AY171" s="108">
        <f t="shared" si="116"/>
        <v>1740</v>
      </c>
      <c r="AZ171" s="108">
        <v>6000</v>
      </c>
      <c r="BA171" s="108">
        <v>1740</v>
      </c>
    </row>
    <row r="172" s="236" customFormat="1" ht="20" customHeight="1" spans="1:53">
      <c r="A172" s="255">
        <v>166</v>
      </c>
      <c r="B172" s="258" t="s">
        <v>692</v>
      </c>
      <c r="C172" s="14" t="s">
        <v>693</v>
      </c>
      <c r="D172" s="14" t="s">
        <v>694</v>
      </c>
      <c r="E172" s="14" t="s">
        <v>701</v>
      </c>
      <c r="F172" s="90" t="s">
        <v>702</v>
      </c>
      <c r="G172" s="14">
        <v>1</v>
      </c>
      <c r="H172" s="286" t="s">
        <v>703</v>
      </c>
      <c r="I172" s="108"/>
      <c r="J172" s="108">
        <f t="shared" si="148"/>
        <v>0</v>
      </c>
      <c r="K172" s="108"/>
      <c r="L172" s="108">
        <f t="shared" si="153"/>
        <v>0</v>
      </c>
      <c r="M172" s="108"/>
      <c r="N172" s="108">
        <f t="shared" si="154"/>
        <v>0</v>
      </c>
      <c r="O172" s="108"/>
      <c r="P172" s="108">
        <f t="shared" si="155"/>
        <v>0</v>
      </c>
      <c r="Q172" s="108">
        <f t="shared" si="118"/>
        <v>0</v>
      </c>
      <c r="R172" s="108"/>
      <c r="S172" s="108">
        <f t="shared" si="104"/>
        <v>0</v>
      </c>
      <c r="T172" s="108"/>
      <c r="U172" s="108">
        <f t="shared" si="145"/>
        <v>0</v>
      </c>
      <c r="V172" s="108">
        <f t="shared" si="157"/>
        <v>0</v>
      </c>
      <c r="W172" s="108"/>
      <c r="X172" s="108">
        <f t="shared" si="128"/>
        <v>0</v>
      </c>
      <c r="Y172" s="108"/>
      <c r="Z172" s="108">
        <f t="shared" si="146"/>
        <v>0</v>
      </c>
      <c r="AA172" s="108">
        <f t="shared" si="156"/>
        <v>0</v>
      </c>
      <c r="AB172" s="108"/>
      <c r="AC172" s="108">
        <f t="shared" si="147"/>
        <v>0</v>
      </c>
      <c r="AD172" s="108"/>
      <c r="AE172" s="108">
        <v>0</v>
      </c>
      <c r="AF172" s="108"/>
      <c r="AG172" s="108">
        <f t="shared" si="107"/>
        <v>0</v>
      </c>
      <c r="AH172" s="108"/>
      <c r="AI172" s="108">
        <f t="shared" si="108"/>
        <v>0</v>
      </c>
      <c r="AJ172" s="108"/>
      <c r="AK172" s="108">
        <f t="shared" si="109"/>
        <v>0</v>
      </c>
      <c r="AL172" s="108"/>
      <c r="AM172" s="108">
        <f t="shared" si="110"/>
        <v>0</v>
      </c>
      <c r="AN172" s="108">
        <f t="shared" si="111"/>
        <v>0</v>
      </c>
      <c r="AO172" s="108">
        <v>6</v>
      </c>
      <c r="AP172" s="108">
        <f t="shared" si="120"/>
        <v>120</v>
      </c>
      <c r="AQ172" s="108"/>
      <c r="AR172" s="108">
        <f t="shared" si="138"/>
        <v>0</v>
      </c>
      <c r="AS172" s="108">
        <f t="shared" si="112"/>
        <v>120</v>
      </c>
      <c r="AT172" s="108"/>
      <c r="AU172" s="108">
        <f t="shared" si="113"/>
        <v>0</v>
      </c>
      <c r="AV172" s="108"/>
      <c r="AW172" s="108">
        <f t="shared" si="114"/>
        <v>0</v>
      </c>
      <c r="AX172" s="108">
        <f t="shared" si="158"/>
        <v>0</v>
      </c>
      <c r="AY172" s="108">
        <f t="shared" si="116"/>
        <v>120</v>
      </c>
      <c r="AZ172" s="108">
        <v>1000</v>
      </c>
      <c r="BA172" s="108">
        <v>120</v>
      </c>
    </row>
    <row r="173" s="236" customFormat="1" ht="20" customHeight="1" spans="1:53">
      <c r="A173" s="255">
        <v>167</v>
      </c>
      <c r="B173" s="258" t="s">
        <v>692</v>
      </c>
      <c r="C173" s="14" t="s">
        <v>693</v>
      </c>
      <c r="D173" s="14" t="s">
        <v>704</v>
      </c>
      <c r="E173" s="14" t="s">
        <v>705</v>
      </c>
      <c r="F173" s="90" t="s">
        <v>706</v>
      </c>
      <c r="G173" s="14">
        <v>2</v>
      </c>
      <c r="H173" s="286" t="s">
        <v>707</v>
      </c>
      <c r="I173" s="108"/>
      <c r="J173" s="108">
        <f t="shared" si="148"/>
        <v>0</v>
      </c>
      <c r="K173" s="108"/>
      <c r="L173" s="108">
        <f t="shared" si="153"/>
        <v>0</v>
      </c>
      <c r="M173" s="108"/>
      <c r="N173" s="108">
        <f t="shared" si="154"/>
        <v>0</v>
      </c>
      <c r="O173" s="108"/>
      <c r="P173" s="108">
        <f t="shared" si="155"/>
        <v>0</v>
      </c>
      <c r="Q173" s="108">
        <f t="shared" si="118"/>
        <v>0</v>
      </c>
      <c r="R173" s="108">
        <v>2</v>
      </c>
      <c r="S173" s="108">
        <f t="shared" si="104"/>
        <v>600</v>
      </c>
      <c r="T173" s="108"/>
      <c r="U173" s="108">
        <f t="shared" si="145"/>
        <v>0</v>
      </c>
      <c r="V173" s="108">
        <f t="shared" si="157"/>
        <v>600</v>
      </c>
      <c r="W173" s="108"/>
      <c r="X173" s="108">
        <f t="shared" si="128"/>
        <v>0</v>
      </c>
      <c r="Y173" s="108"/>
      <c r="Z173" s="108">
        <f t="shared" si="146"/>
        <v>0</v>
      </c>
      <c r="AA173" s="108">
        <f t="shared" si="156"/>
        <v>0</v>
      </c>
      <c r="AB173" s="108"/>
      <c r="AC173" s="108">
        <f t="shared" si="147"/>
        <v>0</v>
      </c>
      <c r="AD173" s="108"/>
      <c r="AE173" s="108">
        <v>0</v>
      </c>
      <c r="AF173" s="108"/>
      <c r="AG173" s="108">
        <f t="shared" si="107"/>
        <v>0</v>
      </c>
      <c r="AH173" s="108"/>
      <c r="AI173" s="108">
        <f t="shared" si="108"/>
        <v>0</v>
      </c>
      <c r="AJ173" s="108">
        <v>3</v>
      </c>
      <c r="AK173" s="108">
        <f t="shared" si="109"/>
        <v>900</v>
      </c>
      <c r="AL173" s="108"/>
      <c r="AM173" s="108">
        <f t="shared" si="110"/>
        <v>0</v>
      </c>
      <c r="AN173" s="108">
        <f t="shared" si="111"/>
        <v>900</v>
      </c>
      <c r="AO173" s="108">
        <v>10</v>
      </c>
      <c r="AP173" s="108">
        <f t="shared" si="120"/>
        <v>200</v>
      </c>
      <c r="AQ173" s="108"/>
      <c r="AR173" s="108">
        <f t="shared" si="138"/>
        <v>0</v>
      </c>
      <c r="AS173" s="108">
        <f t="shared" si="112"/>
        <v>200</v>
      </c>
      <c r="AT173" s="108"/>
      <c r="AU173" s="108">
        <f t="shared" si="113"/>
        <v>0</v>
      </c>
      <c r="AV173" s="108"/>
      <c r="AW173" s="108">
        <f t="shared" si="114"/>
        <v>0</v>
      </c>
      <c r="AX173" s="108">
        <f t="shared" si="158"/>
        <v>0</v>
      </c>
      <c r="AY173" s="108">
        <f t="shared" si="116"/>
        <v>1700</v>
      </c>
      <c r="AZ173" s="108">
        <v>2000</v>
      </c>
      <c r="BA173" s="108">
        <v>1700</v>
      </c>
    </row>
    <row r="174" s="236" customFormat="1" ht="20" customHeight="1" spans="1:53">
      <c r="A174" s="255">
        <v>168</v>
      </c>
      <c r="B174" s="258" t="s">
        <v>692</v>
      </c>
      <c r="C174" s="14" t="s">
        <v>708</v>
      </c>
      <c r="D174" s="14" t="s">
        <v>709</v>
      </c>
      <c r="E174" s="14" t="s">
        <v>710</v>
      </c>
      <c r="F174" s="90" t="s">
        <v>711</v>
      </c>
      <c r="G174" s="14">
        <v>2</v>
      </c>
      <c r="H174" s="286" t="s">
        <v>712</v>
      </c>
      <c r="I174" s="108"/>
      <c r="J174" s="108">
        <f t="shared" si="148"/>
        <v>0</v>
      </c>
      <c r="K174" s="108"/>
      <c r="L174" s="108">
        <f t="shared" si="153"/>
        <v>0</v>
      </c>
      <c r="M174" s="108"/>
      <c r="N174" s="108">
        <f t="shared" si="154"/>
        <v>0</v>
      </c>
      <c r="O174" s="108"/>
      <c r="P174" s="108">
        <f t="shared" si="155"/>
        <v>0</v>
      </c>
      <c r="Q174" s="108">
        <f t="shared" si="118"/>
        <v>0</v>
      </c>
      <c r="R174" s="108"/>
      <c r="S174" s="108">
        <f t="shared" si="104"/>
        <v>0</v>
      </c>
      <c r="T174" s="108"/>
      <c r="U174" s="108">
        <f t="shared" si="145"/>
        <v>0</v>
      </c>
      <c r="V174" s="108">
        <f t="shared" si="157"/>
        <v>0</v>
      </c>
      <c r="W174" s="108"/>
      <c r="X174" s="108">
        <f t="shared" si="128"/>
        <v>0</v>
      </c>
      <c r="Y174" s="108"/>
      <c r="Z174" s="108">
        <f t="shared" si="146"/>
        <v>0</v>
      </c>
      <c r="AA174" s="108">
        <f t="shared" si="156"/>
        <v>0</v>
      </c>
      <c r="AB174" s="108"/>
      <c r="AC174" s="108">
        <f t="shared" si="147"/>
        <v>0</v>
      </c>
      <c r="AD174" s="108"/>
      <c r="AE174" s="108">
        <v>0</v>
      </c>
      <c r="AF174" s="108"/>
      <c r="AG174" s="108">
        <f t="shared" si="107"/>
        <v>0</v>
      </c>
      <c r="AH174" s="108"/>
      <c r="AI174" s="108">
        <f t="shared" si="108"/>
        <v>0</v>
      </c>
      <c r="AJ174" s="108"/>
      <c r="AK174" s="108">
        <f t="shared" si="109"/>
        <v>0</v>
      </c>
      <c r="AL174" s="108"/>
      <c r="AM174" s="108">
        <f t="shared" si="110"/>
        <v>0</v>
      </c>
      <c r="AN174" s="108">
        <f t="shared" si="111"/>
        <v>0</v>
      </c>
      <c r="AO174" s="108">
        <v>45</v>
      </c>
      <c r="AP174" s="108">
        <f t="shared" si="120"/>
        <v>900</v>
      </c>
      <c r="AQ174" s="108"/>
      <c r="AR174" s="108">
        <f t="shared" si="138"/>
        <v>0</v>
      </c>
      <c r="AS174" s="108">
        <f t="shared" si="112"/>
        <v>900</v>
      </c>
      <c r="AT174" s="108"/>
      <c r="AU174" s="108">
        <f t="shared" si="113"/>
        <v>0</v>
      </c>
      <c r="AV174" s="108"/>
      <c r="AW174" s="108">
        <f t="shared" si="114"/>
        <v>0</v>
      </c>
      <c r="AX174" s="108">
        <f t="shared" si="158"/>
        <v>0</v>
      </c>
      <c r="AY174" s="108">
        <f t="shared" si="116"/>
        <v>900</v>
      </c>
      <c r="AZ174" s="108">
        <v>2000</v>
      </c>
      <c r="BA174" s="108">
        <v>900</v>
      </c>
    </row>
    <row r="175" s="236" customFormat="1" ht="20" customHeight="1" spans="1:53">
      <c r="A175" s="255">
        <v>169</v>
      </c>
      <c r="B175" s="258" t="s">
        <v>692</v>
      </c>
      <c r="C175" s="14" t="s">
        <v>708</v>
      </c>
      <c r="D175" s="14" t="s">
        <v>713</v>
      </c>
      <c r="E175" s="14" t="s">
        <v>714</v>
      </c>
      <c r="F175" s="90" t="s">
        <v>711</v>
      </c>
      <c r="G175" s="14">
        <v>4</v>
      </c>
      <c r="H175" s="286" t="s">
        <v>715</v>
      </c>
      <c r="I175" s="108"/>
      <c r="J175" s="108">
        <f t="shared" si="148"/>
        <v>0</v>
      </c>
      <c r="K175" s="108"/>
      <c r="L175" s="108">
        <f t="shared" si="153"/>
        <v>0</v>
      </c>
      <c r="M175" s="108"/>
      <c r="N175" s="108">
        <f t="shared" si="154"/>
        <v>0</v>
      </c>
      <c r="O175" s="108"/>
      <c r="P175" s="108">
        <f t="shared" si="155"/>
        <v>0</v>
      </c>
      <c r="Q175" s="108">
        <f t="shared" si="118"/>
        <v>0</v>
      </c>
      <c r="R175" s="108">
        <v>3</v>
      </c>
      <c r="S175" s="108">
        <f t="shared" si="104"/>
        <v>900</v>
      </c>
      <c r="T175" s="108"/>
      <c r="U175" s="108">
        <f t="shared" si="145"/>
        <v>0</v>
      </c>
      <c r="V175" s="108">
        <f t="shared" si="157"/>
        <v>900</v>
      </c>
      <c r="W175" s="108"/>
      <c r="X175" s="108">
        <f t="shared" si="128"/>
        <v>0</v>
      </c>
      <c r="Y175" s="108"/>
      <c r="Z175" s="108">
        <f t="shared" si="146"/>
        <v>0</v>
      </c>
      <c r="AA175" s="108">
        <f t="shared" si="156"/>
        <v>0</v>
      </c>
      <c r="AB175" s="108"/>
      <c r="AC175" s="108">
        <f t="shared" si="147"/>
        <v>0</v>
      </c>
      <c r="AD175" s="108"/>
      <c r="AE175" s="108">
        <v>0</v>
      </c>
      <c r="AF175" s="108"/>
      <c r="AG175" s="108">
        <f t="shared" si="107"/>
        <v>0</v>
      </c>
      <c r="AH175" s="108"/>
      <c r="AI175" s="108">
        <f t="shared" si="108"/>
        <v>0</v>
      </c>
      <c r="AJ175" s="108">
        <v>2</v>
      </c>
      <c r="AK175" s="108">
        <f t="shared" si="109"/>
        <v>600</v>
      </c>
      <c r="AL175" s="108"/>
      <c r="AM175" s="108">
        <f t="shared" si="110"/>
        <v>0</v>
      </c>
      <c r="AN175" s="108">
        <f t="shared" si="111"/>
        <v>600</v>
      </c>
      <c r="AO175" s="108">
        <v>40</v>
      </c>
      <c r="AP175" s="108">
        <f t="shared" si="120"/>
        <v>800</v>
      </c>
      <c r="AQ175" s="108"/>
      <c r="AR175" s="108">
        <f t="shared" si="138"/>
        <v>0</v>
      </c>
      <c r="AS175" s="108">
        <f t="shared" si="112"/>
        <v>800</v>
      </c>
      <c r="AT175" s="108"/>
      <c r="AU175" s="108">
        <f t="shared" si="113"/>
        <v>0</v>
      </c>
      <c r="AV175" s="108"/>
      <c r="AW175" s="108">
        <f t="shared" si="114"/>
        <v>0</v>
      </c>
      <c r="AX175" s="108">
        <f t="shared" si="158"/>
        <v>0</v>
      </c>
      <c r="AY175" s="108">
        <f t="shared" si="116"/>
        <v>2300</v>
      </c>
      <c r="AZ175" s="108">
        <v>4000</v>
      </c>
      <c r="BA175" s="108">
        <v>2300</v>
      </c>
    </row>
    <row r="176" s="236" customFormat="1" ht="20" customHeight="1" spans="1:53">
      <c r="A176" s="255">
        <v>170</v>
      </c>
      <c r="B176" s="258" t="s">
        <v>692</v>
      </c>
      <c r="C176" s="14" t="s">
        <v>708</v>
      </c>
      <c r="D176" s="14" t="s">
        <v>709</v>
      </c>
      <c r="E176" s="14" t="s">
        <v>716</v>
      </c>
      <c r="F176" s="90" t="s">
        <v>717</v>
      </c>
      <c r="G176" s="14">
        <v>3</v>
      </c>
      <c r="H176" s="91" t="s">
        <v>718</v>
      </c>
      <c r="I176" s="108"/>
      <c r="J176" s="108">
        <f t="shared" si="148"/>
        <v>0</v>
      </c>
      <c r="K176" s="108"/>
      <c r="L176" s="108">
        <f t="shared" si="153"/>
        <v>0</v>
      </c>
      <c r="M176" s="108"/>
      <c r="N176" s="108">
        <f t="shared" si="154"/>
        <v>0</v>
      </c>
      <c r="O176" s="108"/>
      <c r="P176" s="108">
        <f t="shared" si="155"/>
        <v>0</v>
      </c>
      <c r="Q176" s="108">
        <f t="shared" si="118"/>
        <v>0</v>
      </c>
      <c r="R176" s="108">
        <v>0.8</v>
      </c>
      <c r="S176" s="108">
        <f t="shared" si="104"/>
        <v>240</v>
      </c>
      <c r="T176" s="108"/>
      <c r="U176" s="108">
        <f t="shared" si="145"/>
        <v>0</v>
      </c>
      <c r="V176" s="108">
        <f t="shared" si="157"/>
        <v>240</v>
      </c>
      <c r="W176" s="108"/>
      <c r="X176" s="108">
        <f t="shared" si="128"/>
        <v>0</v>
      </c>
      <c r="Y176" s="108"/>
      <c r="Z176" s="108">
        <f t="shared" si="146"/>
        <v>0</v>
      </c>
      <c r="AA176" s="108">
        <f t="shared" si="156"/>
        <v>0</v>
      </c>
      <c r="AB176" s="108"/>
      <c r="AC176" s="108">
        <f t="shared" si="147"/>
        <v>0</v>
      </c>
      <c r="AD176" s="108"/>
      <c r="AE176" s="108">
        <v>0</v>
      </c>
      <c r="AF176" s="108"/>
      <c r="AG176" s="108">
        <f t="shared" si="107"/>
        <v>0</v>
      </c>
      <c r="AH176" s="108"/>
      <c r="AI176" s="108">
        <f t="shared" si="108"/>
        <v>0</v>
      </c>
      <c r="AJ176" s="108">
        <v>2</v>
      </c>
      <c r="AK176" s="108">
        <f t="shared" si="109"/>
        <v>600</v>
      </c>
      <c r="AL176" s="108">
        <v>2</v>
      </c>
      <c r="AM176" s="108">
        <f t="shared" si="110"/>
        <v>600</v>
      </c>
      <c r="AN176" s="108">
        <f t="shared" si="111"/>
        <v>1200</v>
      </c>
      <c r="AO176" s="108">
        <v>35</v>
      </c>
      <c r="AP176" s="108">
        <f t="shared" si="120"/>
        <v>700</v>
      </c>
      <c r="AQ176" s="108"/>
      <c r="AR176" s="108">
        <f t="shared" si="138"/>
        <v>0</v>
      </c>
      <c r="AS176" s="108">
        <f t="shared" si="112"/>
        <v>700</v>
      </c>
      <c r="AT176" s="108"/>
      <c r="AU176" s="108">
        <f t="shared" si="113"/>
        <v>0</v>
      </c>
      <c r="AV176" s="108"/>
      <c r="AW176" s="108">
        <f t="shared" si="114"/>
        <v>0</v>
      </c>
      <c r="AX176" s="108">
        <f t="shared" si="158"/>
        <v>0</v>
      </c>
      <c r="AY176" s="108">
        <f t="shared" si="116"/>
        <v>2140</v>
      </c>
      <c r="AZ176" s="108">
        <v>3000</v>
      </c>
      <c r="BA176" s="108">
        <v>2140</v>
      </c>
    </row>
    <row r="177" s="236" customFormat="1" ht="20" customHeight="1" spans="1:53">
      <c r="A177" s="255">
        <v>171</v>
      </c>
      <c r="B177" s="258" t="s">
        <v>692</v>
      </c>
      <c r="C177" s="14" t="s">
        <v>719</v>
      </c>
      <c r="D177" s="14" t="s">
        <v>720</v>
      </c>
      <c r="E177" s="14" t="s">
        <v>721</v>
      </c>
      <c r="F177" s="90" t="s">
        <v>722</v>
      </c>
      <c r="G177" s="14">
        <v>1</v>
      </c>
      <c r="H177" s="91" t="s">
        <v>723</v>
      </c>
      <c r="I177" s="108"/>
      <c r="J177" s="108">
        <f t="shared" si="148"/>
        <v>0</v>
      </c>
      <c r="K177" s="108"/>
      <c r="L177" s="108">
        <f t="shared" si="153"/>
        <v>0</v>
      </c>
      <c r="M177" s="108"/>
      <c r="N177" s="108">
        <f t="shared" si="154"/>
        <v>0</v>
      </c>
      <c r="O177" s="108"/>
      <c r="P177" s="108">
        <f t="shared" si="155"/>
        <v>0</v>
      </c>
      <c r="Q177" s="108">
        <f t="shared" si="118"/>
        <v>0</v>
      </c>
      <c r="R177" s="108">
        <v>1</v>
      </c>
      <c r="S177" s="108">
        <f t="shared" si="104"/>
        <v>300</v>
      </c>
      <c r="T177" s="108"/>
      <c r="U177" s="108">
        <f t="shared" si="145"/>
        <v>0</v>
      </c>
      <c r="V177" s="108">
        <f t="shared" si="157"/>
        <v>300</v>
      </c>
      <c r="W177" s="108"/>
      <c r="X177" s="108">
        <f t="shared" si="128"/>
        <v>0</v>
      </c>
      <c r="Y177" s="108"/>
      <c r="Z177" s="108">
        <f t="shared" si="146"/>
        <v>0</v>
      </c>
      <c r="AA177" s="108">
        <f t="shared" si="156"/>
        <v>0</v>
      </c>
      <c r="AB177" s="108"/>
      <c r="AC177" s="108">
        <f t="shared" si="147"/>
        <v>0</v>
      </c>
      <c r="AD177" s="108"/>
      <c r="AE177" s="108">
        <v>0</v>
      </c>
      <c r="AF177" s="108"/>
      <c r="AG177" s="108">
        <f t="shared" si="107"/>
        <v>0</v>
      </c>
      <c r="AH177" s="108"/>
      <c r="AI177" s="108">
        <f t="shared" si="108"/>
        <v>0</v>
      </c>
      <c r="AJ177" s="108">
        <v>2</v>
      </c>
      <c r="AK177" s="108">
        <f t="shared" si="109"/>
        <v>600</v>
      </c>
      <c r="AL177" s="108"/>
      <c r="AM177" s="108">
        <f t="shared" si="110"/>
        <v>0</v>
      </c>
      <c r="AN177" s="108">
        <f t="shared" si="111"/>
        <v>600</v>
      </c>
      <c r="AO177" s="108">
        <v>10</v>
      </c>
      <c r="AP177" s="108">
        <f t="shared" si="120"/>
        <v>200</v>
      </c>
      <c r="AQ177" s="108"/>
      <c r="AR177" s="108">
        <f t="shared" si="138"/>
        <v>0</v>
      </c>
      <c r="AS177" s="108">
        <f t="shared" si="112"/>
        <v>200</v>
      </c>
      <c r="AT177" s="108"/>
      <c r="AU177" s="108">
        <f t="shared" si="113"/>
        <v>0</v>
      </c>
      <c r="AV177" s="108"/>
      <c r="AW177" s="108">
        <f t="shared" si="114"/>
        <v>0</v>
      </c>
      <c r="AX177" s="108">
        <f t="shared" si="158"/>
        <v>0</v>
      </c>
      <c r="AY177" s="108">
        <f t="shared" si="116"/>
        <v>1100</v>
      </c>
      <c r="AZ177" s="108">
        <v>1000</v>
      </c>
      <c r="BA177" s="108">
        <v>1000</v>
      </c>
    </row>
    <row r="178" s="236" customFormat="1" ht="20" customHeight="1" spans="1:53">
      <c r="A178" s="255">
        <v>172</v>
      </c>
      <c r="B178" s="258" t="s">
        <v>692</v>
      </c>
      <c r="C178" s="18" t="s">
        <v>724</v>
      </c>
      <c r="D178" s="18" t="s">
        <v>725</v>
      </c>
      <c r="E178" s="18" t="s">
        <v>726</v>
      </c>
      <c r="F178" s="58" t="s">
        <v>727</v>
      </c>
      <c r="G178" s="18">
        <v>4</v>
      </c>
      <c r="H178" s="286" t="s">
        <v>728</v>
      </c>
      <c r="I178" s="151"/>
      <c r="J178" s="108">
        <f t="shared" si="148"/>
        <v>0</v>
      </c>
      <c r="K178" s="151"/>
      <c r="L178" s="108">
        <f t="shared" si="153"/>
        <v>0</v>
      </c>
      <c r="M178" s="151"/>
      <c r="N178" s="108">
        <f t="shared" si="154"/>
        <v>0</v>
      </c>
      <c r="O178" s="151"/>
      <c r="P178" s="108">
        <f t="shared" si="155"/>
        <v>0</v>
      </c>
      <c r="Q178" s="108">
        <f t="shared" si="118"/>
        <v>0</v>
      </c>
      <c r="R178" s="151">
        <v>3.5</v>
      </c>
      <c r="S178" s="108">
        <f t="shared" si="104"/>
        <v>1050</v>
      </c>
      <c r="T178" s="151"/>
      <c r="U178" s="108">
        <f t="shared" si="145"/>
        <v>0</v>
      </c>
      <c r="V178" s="108">
        <f t="shared" si="157"/>
        <v>1050</v>
      </c>
      <c r="W178" s="151"/>
      <c r="X178" s="108">
        <f t="shared" si="128"/>
        <v>0</v>
      </c>
      <c r="Y178" s="151"/>
      <c r="Z178" s="108">
        <f t="shared" si="146"/>
        <v>0</v>
      </c>
      <c r="AA178" s="108">
        <f t="shared" si="156"/>
        <v>0</v>
      </c>
      <c r="AB178" s="151"/>
      <c r="AC178" s="108">
        <f t="shared" si="147"/>
        <v>0</v>
      </c>
      <c r="AD178" s="151"/>
      <c r="AE178" s="108">
        <v>0</v>
      </c>
      <c r="AF178" s="151"/>
      <c r="AG178" s="108">
        <f t="shared" si="107"/>
        <v>0</v>
      </c>
      <c r="AH178" s="151"/>
      <c r="AI178" s="108">
        <f t="shared" si="108"/>
        <v>0</v>
      </c>
      <c r="AJ178" s="151">
        <v>4</v>
      </c>
      <c r="AK178" s="108">
        <f t="shared" si="109"/>
        <v>1200</v>
      </c>
      <c r="AL178" s="151"/>
      <c r="AM178" s="108">
        <f t="shared" si="110"/>
        <v>0</v>
      </c>
      <c r="AN178" s="108">
        <f t="shared" si="111"/>
        <v>1200</v>
      </c>
      <c r="AO178" s="151">
        <v>10</v>
      </c>
      <c r="AP178" s="108">
        <f t="shared" si="120"/>
        <v>200</v>
      </c>
      <c r="AQ178" s="151"/>
      <c r="AR178" s="108">
        <f t="shared" si="138"/>
        <v>0</v>
      </c>
      <c r="AS178" s="108">
        <f t="shared" si="112"/>
        <v>200</v>
      </c>
      <c r="AT178" s="151"/>
      <c r="AU178" s="108">
        <f t="shared" si="113"/>
        <v>0</v>
      </c>
      <c r="AV178" s="151"/>
      <c r="AW178" s="108">
        <f t="shared" si="114"/>
        <v>0</v>
      </c>
      <c r="AX178" s="108">
        <f t="shared" si="158"/>
        <v>0</v>
      </c>
      <c r="AY178" s="108">
        <f t="shared" si="116"/>
        <v>2450</v>
      </c>
      <c r="AZ178" s="151">
        <v>4000</v>
      </c>
      <c r="BA178" s="279">
        <v>2450</v>
      </c>
    </row>
    <row r="179" s="236" customFormat="1" ht="20" customHeight="1" spans="1:53">
      <c r="A179" s="255">
        <v>173</v>
      </c>
      <c r="B179" s="258" t="s">
        <v>692</v>
      </c>
      <c r="C179" s="19" t="s">
        <v>729</v>
      </c>
      <c r="D179" s="19" t="s">
        <v>730</v>
      </c>
      <c r="E179" s="19" t="s">
        <v>731</v>
      </c>
      <c r="F179" s="92" t="s">
        <v>732</v>
      </c>
      <c r="G179" s="19">
        <v>2</v>
      </c>
      <c r="H179" s="92" t="s">
        <v>733</v>
      </c>
      <c r="I179" s="278"/>
      <c r="J179" s="108">
        <f t="shared" si="148"/>
        <v>0</v>
      </c>
      <c r="K179" s="278"/>
      <c r="L179" s="108">
        <f t="shared" si="153"/>
        <v>0</v>
      </c>
      <c r="M179" s="278"/>
      <c r="N179" s="108">
        <f t="shared" si="154"/>
        <v>0</v>
      </c>
      <c r="O179" s="278"/>
      <c r="P179" s="108">
        <f t="shared" si="155"/>
        <v>0</v>
      </c>
      <c r="Q179" s="108">
        <f t="shared" si="118"/>
        <v>0</v>
      </c>
      <c r="R179" s="278"/>
      <c r="S179" s="108">
        <f t="shared" si="104"/>
        <v>0</v>
      </c>
      <c r="T179" s="278"/>
      <c r="U179" s="108">
        <f t="shared" si="145"/>
        <v>0</v>
      </c>
      <c r="V179" s="108">
        <f t="shared" si="157"/>
        <v>0</v>
      </c>
      <c r="W179" s="278"/>
      <c r="X179" s="108">
        <f t="shared" si="128"/>
        <v>0</v>
      </c>
      <c r="Y179" s="278"/>
      <c r="Z179" s="108">
        <f t="shared" si="146"/>
        <v>0</v>
      </c>
      <c r="AA179" s="108">
        <f t="shared" si="156"/>
        <v>0</v>
      </c>
      <c r="AB179" s="278"/>
      <c r="AC179" s="108">
        <f t="shared" si="147"/>
        <v>0</v>
      </c>
      <c r="AD179" s="278"/>
      <c r="AE179" s="108">
        <v>0</v>
      </c>
      <c r="AF179" s="278"/>
      <c r="AG179" s="108">
        <f t="shared" si="107"/>
        <v>0</v>
      </c>
      <c r="AH179" s="278"/>
      <c r="AI179" s="108">
        <f t="shared" si="108"/>
        <v>0</v>
      </c>
      <c r="AJ179" s="278"/>
      <c r="AK179" s="108">
        <f t="shared" si="109"/>
        <v>0</v>
      </c>
      <c r="AL179" s="278"/>
      <c r="AM179" s="108">
        <f t="shared" si="110"/>
        <v>0</v>
      </c>
      <c r="AN179" s="108">
        <f t="shared" si="111"/>
        <v>0</v>
      </c>
      <c r="AO179" s="278">
        <v>15</v>
      </c>
      <c r="AP179" s="108">
        <f t="shared" si="120"/>
        <v>300</v>
      </c>
      <c r="AQ179" s="278"/>
      <c r="AR179" s="108">
        <f t="shared" si="138"/>
        <v>0</v>
      </c>
      <c r="AS179" s="108">
        <f t="shared" si="112"/>
        <v>300</v>
      </c>
      <c r="AT179" s="278"/>
      <c r="AU179" s="108">
        <f t="shared" si="113"/>
        <v>0</v>
      </c>
      <c r="AV179" s="278"/>
      <c r="AW179" s="108">
        <f t="shared" si="114"/>
        <v>0</v>
      </c>
      <c r="AX179" s="108">
        <f t="shared" si="158"/>
        <v>0</v>
      </c>
      <c r="AY179" s="108">
        <f t="shared" si="116"/>
        <v>300</v>
      </c>
      <c r="AZ179" s="278">
        <v>2000</v>
      </c>
      <c r="BA179" s="278">
        <v>300</v>
      </c>
    </row>
    <row r="180" s="236" customFormat="1" ht="20" customHeight="1" spans="1:53">
      <c r="A180" s="255">
        <v>174</v>
      </c>
      <c r="B180" s="258" t="s">
        <v>692</v>
      </c>
      <c r="C180" s="19" t="s">
        <v>729</v>
      </c>
      <c r="D180" s="19" t="s">
        <v>734</v>
      </c>
      <c r="E180" s="19" t="s">
        <v>735</v>
      </c>
      <c r="F180" s="90" t="s">
        <v>736</v>
      </c>
      <c r="G180" s="19">
        <v>3</v>
      </c>
      <c r="H180" s="14" t="s">
        <v>737</v>
      </c>
      <c r="I180" s="278"/>
      <c r="J180" s="108">
        <f t="shared" si="148"/>
        <v>0</v>
      </c>
      <c r="K180" s="278"/>
      <c r="L180" s="108">
        <f t="shared" si="153"/>
        <v>0</v>
      </c>
      <c r="M180" s="278"/>
      <c r="N180" s="108">
        <f t="shared" si="154"/>
        <v>0</v>
      </c>
      <c r="O180" s="278"/>
      <c r="P180" s="108">
        <f t="shared" si="155"/>
        <v>0</v>
      </c>
      <c r="Q180" s="108">
        <f t="shared" si="118"/>
        <v>0</v>
      </c>
      <c r="R180" s="278"/>
      <c r="S180" s="108">
        <f t="shared" si="104"/>
        <v>0</v>
      </c>
      <c r="T180" s="278"/>
      <c r="U180" s="108">
        <f t="shared" si="145"/>
        <v>0</v>
      </c>
      <c r="V180" s="108">
        <f t="shared" si="157"/>
        <v>0</v>
      </c>
      <c r="W180" s="278"/>
      <c r="X180" s="108">
        <f t="shared" si="128"/>
        <v>0</v>
      </c>
      <c r="Y180" s="278"/>
      <c r="Z180" s="108">
        <f t="shared" si="146"/>
        <v>0</v>
      </c>
      <c r="AA180" s="108">
        <f t="shared" si="156"/>
        <v>0</v>
      </c>
      <c r="AB180" s="278"/>
      <c r="AC180" s="108">
        <f t="shared" si="147"/>
        <v>0</v>
      </c>
      <c r="AD180" s="278"/>
      <c r="AE180" s="108">
        <v>0</v>
      </c>
      <c r="AF180" s="278"/>
      <c r="AG180" s="108">
        <f t="shared" si="107"/>
        <v>0</v>
      </c>
      <c r="AH180" s="278"/>
      <c r="AI180" s="108">
        <f t="shared" si="108"/>
        <v>0</v>
      </c>
      <c r="AJ180" s="278"/>
      <c r="AK180" s="108">
        <f t="shared" si="109"/>
        <v>0</v>
      </c>
      <c r="AL180" s="278"/>
      <c r="AM180" s="108">
        <f t="shared" si="110"/>
        <v>0</v>
      </c>
      <c r="AN180" s="108">
        <f t="shared" si="111"/>
        <v>0</v>
      </c>
      <c r="AO180" s="278">
        <v>8</v>
      </c>
      <c r="AP180" s="108">
        <f t="shared" si="120"/>
        <v>160</v>
      </c>
      <c r="AQ180" s="278"/>
      <c r="AR180" s="108">
        <f t="shared" si="138"/>
        <v>0</v>
      </c>
      <c r="AS180" s="108">
        <f t="shared" si="112"/>
        <v>160</v>
      </c>
      <c r="AT180" s="278"/>
      <c r="AU180" s="108">
        <f t="shared" si="113"/>
        <v>0</v>
      </c>
      <c r="AV180" s="278"/>
      <c r="AW180" s="108">
        <f t="shared" si="114"/>
        <v>0</v>
      </c>
      <c r="AX180" s="108">
        <f t="shared" si="158"/>
        <v>0</v>
      </c>
      <c r="AY180" s="108">
        <f t="shared" si="116"/>
        <v>160</v>
      </c>
      <c r="AZ180" s="278">
        <v>3000</v>
      </c>
      <c r="BA180" s="278">
        <v>160</v>
      </c>
    </row>
    <row r="181" s="236" customFormat="1" ht="20" customHeight="1" spans="1:53">
      <c r="A181" s="255">
        <v>175</v>
      </c>
      <c r="B181" s="258" t="s">
        <v>692</v>
      </c>
      <c r="C181" s="19" t="s">
        <v>729</v>
      </c>
      <c r="D181" s="19" t="s">
        <v>738</v>
      </c>
      <c r="E181" s="19" t="s">
        <v>739</v>
      </c>
      <c r="F181" s="92" t="s">
        <v>740</v>
      </c>
      <c r="G181" s="19">
        <v>2</v>
      </c>
      <c r="H181" s="92" t="s">
        <v>741</v>
      </c>
      <c r="I181" s="278"/>
      <c r="J181" s="108">
        <f t="shared" si="148"/>
        <v>0</v>
      </c>
      <c r="K181" s="278"/>
      <c r="L181" s="108">
        <f t="shared" si="153"/>
        <v>0</v>
      </c>
      <c r="M181" s="278"/>
      <c r="N181" s="108">
        <f t="shared" si="154"/>
        <v>0</v>
      </c>
      <c r="O181" s="278"/>
      <c r="P181" s="108">
        <f t="shared" si="155"/>
        <v>0</v>
      </c>
      <c r="Q181" s="108">
        <f t="shared" si="118"/>
        <v>0</v>
      </c>
      <c r="R181" s="278">
        <v>0.5</v>
      </c>
      <c r="S181" s="108">
        <f t="shared" si="104"/>
        <v>150</v>
      </c>
      <c r="T181" s="278"/>
      <c r="U181" s="108">
        <f t="shared" si="145"/>
        <v>0</v>
      </c>
      <c r="V181" s="108">
        <f t="shared" si="157"/>
        <v>150</v>
      </c>
      <c r="W181" s="278"/>
      <c r="X181" s="108">
        <f t="shared" si="128"/>
        <v>0</v>
      </c>
      <c r="Y181" s="278"/>
      <c r="Z181" s="108">
        <f t="shared" si="146"/>
        <v>0</v>
      </c>
      <c r="AA181" s="108">
        <f t="shared" si="156"/>
        <v>0</v>
      </c>
      <c r="AB181" s="278"/>
      <c r="AC181" s="108">
        <f t="shared" si="147"/>
        <v>0</v>
      </c>
      <c r="AD181" s="278"/>
      <c r="AE181" s="108">
        <v>0</v>
      </c>
      <c r="AF181" s="278"/>
      <c r="AG181" s="108">
        <f t="shared" si="107"/>
        <v>0</v>
      </c>
      <c r="AH181" s="278"/>
      <c r="AI181" s="108">
        <f t="shared" si="108"/>
        <v>0</v>
      </c>
      <c r="AJ181" s="278"/>
      <c r="AK181" s="108">
        <f t="shared" si="109"/>
        <v>0</v>
      </c>
      <c r="AL181" s="278"/>
      <c r="AM181" s="108">
        <f t="shared" si="110"/>
        <v>0</v>
      </c>
      <c r="AN181" s="108">
        <f t="shared" si="111"/>
        <v>0</v>
      </c>
      <c r="AO181" s="278">
        <v>20</v>
      </c>
      <c r="AP181" s="108">
        <f t="shared" si="120"/>
        <v>400</v>
      </c>
      <c r="AQ181" s="278"/>
      <c r="AR181" s="108">
        <f t="shared" si="138"/>
        <v>0</v>
      </c>
      <c r="AS181" s="108">
        <f t="shared" si="112"/>
        <v>400</v>
      </c>
      <c r="AT181" s="278"/>
      <c r="AU181" s="108">
        <f t="shared" si="113"/>
        <v>0</v>
      </c>
      <c r="AV181" s="278"/>
      <c r="AW181" s="108">
        <f t="shared" si="114"/>
        <v>0</v>
      </c>
      <c r="AX181" s="108">
        <f t="shared" si="158"/>
        <v>0</v>
      </c>
      <c r="AY181" s="108">
        <f t="shared" si="116"/>
        <v>550</v>
      </c>
      <c r="AZ181" s="278">
        <v>2000</v>
      </c>
      <c r="BA181" s="278">
        <v>450</v>
      </c>
    </row>
    <row r="182" s="236" customFormat="1" ht="20" customHeight="1" spans="1:53">
      <c r="A182" s="255">
        <v>176</v>
      </c>
      <c r="B182" s="258" t="s">
        <v>692</v>
      </c>
      <c r="C182" s="19" t="s">
        <v>729</v>
      </c>
      <c r="D182" s="19" t="s">
        <v>738</v>
      </c>
      <c r="E182" s="19" t="s">
        <v>742</v>
      </c>
      <c r="F182" s="92" t="s">
        <v>743</v>
      </c>
      <c r="G182" s="19">
        <v>1</v>
      </c>
      <c r="H182" s="92" t="s">
        <v>744</v>
      </c>
      <c r="I182" s="278"/>
      <c r="J182" s="108">
        <f t="shared" si="148"/>
        <v>0</v>
      </c>
      <c r="K182" s="278"/>
      <c r="L182" s="108">
        <f t="shared" si="153"/>
        <v>0</v>
      </c>
      <c r="M182" s="278"/>
      <c r="N182" s="108">
        <f t="shared" si="154"/>
        <v>0</v>
      </c>
      <c r="O182" s="278"/>
      <c r="P182" s="108">
        <f t="shared" si="155"/>
        <v>0</v>
      </c>
      <c r="Q182" s="108">
        <f t="shared" si="118"/>
        <v>0</v>
      </c>
      <c r="R182" s="278">
        <v>1.5</v>
      </c>
      <c r="S182" s="108">
        <f t="shared" si="104"/>
        <v>450</v>
      </c>
      <c r="T182" s="278"/>
      <c r="U182" s="108">
        <f t="shared" si="145"/>
        <v>0</v>
      </c>
      <c r="V182" s="108">
        <f t="shared" si="157"/>
        <v>450</v>
      </c>
      <c r="W182" s="278"/>
      <c r="X182" s="108">
        <f t="shared" si="128"/>
        <v>0</v>
      </c>
      <c r="Y182" s="278"/>
      <c r="Z182" s="108">
        <f t="shared" si="146"/>
        <v>0</v>
      </c>
      <c r="AA182" s="108">
        <f t="shared" si="156"/>
        <v>0</v>
      </c>
      <c r="AB182" s="278"/>
      <c r="AC182" s="108">
        <f t="shared" si="147"/>
        <v>0</v>
      </c>
      <c r="AD182" s="278"/>
      <c r="AE182" s="108">
        <v>0</v>
      </c>
      <c r="AF182" s="278"/>
      <c r="AG182" s="108">
        <f t="shared" si="107"/>
        <v>0</v>
      </c>
      <c r="AH182" s="278"/>
      <c r="AI182" s="108">
        <f t="shared" si="108"/>
        <v>0</v>
      </c>
      <c r="AJ182" s="278"/>
      <c r="AK182" s="108">
        <f t="shared" si="109"/>
        <v>0</v>
      </c>
      <c r="AL182" s="278"/>
      <c r="AM182" s="108">
        <f t="shared" si="110"/>
        <v>0</v>
      </c>
      <c r="AN182" s="108">
        <f t="shared" si="111"/>
        <v>0</v>
      </c>
      <c r="AO182" s="278"/>
      <c r="AP182" s="108">
        <f t="shared" si="120"/>
        <v>0</v>
      </c>
      <c r="AQ182" s="278"/>
      <c r="AR182" s="108">
        <f t="shared" si="138"/>
        <v>0</v>
      </c>
      <c r="AS182" s="108">
        <f t="shared" si="112"/>
        <v>0</v>
      </c>
      <c r="AT182" s="278"/>
      <c r="AU182" s="108">
        <f t="shared" si="113"/>
        <v>0</v>
      </c>
      <c r="AV182" s="278"/>
      <c r="AW182" s="108">
        <f t="shared" si="114"/>
        <v>0</v>
      </c>
      <c r="AX182" s="108">
        <f t="shared" si="158"/>
        <v>0</v>
      </c>
      <c r="AY182" s="108">
        <f t="shared" si="116"/>
        <v>450</v>
      </c>
      <c r="AZ182" s="278">
        <v>1000</v>
      </c>
      <c r="BA182" s="278">
        <v>450</v>
      </c>
    </row>
    <row r="183" s="236" customFormat="1" ht="20" customHeight="1" spans="1:53">
      <c r="A183" s="255">
        <v>177</v>
      </c>
      <c r="B183" s="258" t="s">
        <v>692</v>
      </c>
      <c r="C183" s="19" t="s">
        <v>729</v>
      </c>
      <c r="D183" s="19" t="s">
        <v>745</v>
      </c>
      <c r="E183" s="19" t="s">
        <v>746</v>
      </c>
      <c r="F183" s="92" t="s">
        <v>740</v>
      </c>
      <c r="G183" s="19">
        <v>1</v>
      </c>
      <c r="H183" s="92" t="s">
        <v>747</v>
      </c>
      <c r="I183" s="278"/>
      <c r="J183" s="108">
        <f t="shared" si="148"/>
        <v>0</v>
      </c>
      <c r="K183" s="278"/>
      <c r="L183" s="108">
        <f t="shared" si="153"/>
        <v>0</v>
      </c>
      <c r="M183" s="278"/>
      <c r="N183" s="108">
        <f t="shared" si="154"/>
        <v>0</v>
      </c>
      <c r="O183" s="278"/>
      <c r="P183" s="108">
        <f t="shared" si="155"/>
        <v>0</v>
      </c>
      <c r="Q183" s="108">
        <f t="shared" si="118"/>
        <v>0</v>
      </c>
      <c r="R183" s="278"/>
      <c r="S183" s="108">
        <f t="shared" si="104"/>
        <v>0</v>
      </c>
      <c r="T183" s="278"/>
      <c r="U183" s="108">
        <f t="shared" si="145"/>
        <v>0</v>
      </c>
      <c r="V183" s="108">
        <f t="shared" si="157"/>
        <v>0</v>
      </c>
      <c r="W183" s="278"/>
      <c r="X183" s="108">
        <f t="shared" si="128"/>
        <v>0</v>
      </c>
      <c r="Y183" s="278"/>
      <c r="Z183" s="108">
        <f t="shared" si="146"/>
        <v>0</v>
      </c>
      <c r="AA183" s="108">
        <f t="shared" si="156"/>
        <v>0</v>
      </c>
      <c r="AB183" s="278"/>
      <c r="AC183" s="108">
        <f t="shared" si="147"/>
        <v>0</v>
      </c>
      <c r="AD183" s="278"/>
      <c r="AE183" s="108">
        <v>0</v>
      </c>
      <c r="AF183" s="278"/>
      <c r="AG183" s="108">
        <f t="shared" si="107"/>
        <v>0</v>
      </c>
      <c r="AH183" s="278"/>
      <c r="AI183" s="108">
        <f t="shared" si="108"/>
        <v>0</v>
      </c>
      <c r="AJ183" s="278"/>
      <c r="AK183" s="108">
        <f t="shared" si="109"/>
        <v>0</v>
      </c>
      <c r="AL183" s="278"/>
      <c r="AM183" s="108">
        <f t="shared" si="110"/>
        <v>0</v>
      </c>
      <c r="AN183" s="108">
        <f t="shared" si="111"/>
        <v>0</v>
      </c>
      <c r="AO183" s="278">
        <v>7</v>
      </c>
      <c r="AP183" s="108">
        <f t="shared" si="120"/>
        <v>140</v>
      </c>
      <c r="AQ183" s="278"/>
      <c r="AR183" s="108">
        <f t="shared" si="138"/>
        <v>0</v>
      </c>
      <c r="AS183" s="108">
        <f t="shared" si="112"/>
        <v>140</v>
      </c>
      <c r="AT183" s="278"/>
      <c r="AU183" s="108">
        <f t="shared" si="113"/>
        <v>0</v>
      </c>
      <c r="AV183" s="278"/>
      <c r="AW183" s="108">
        <f t="shared" si="114"/>
        <v>0</v>
      </c>
      <c r="AX183" s="108">
        <f t="shared" si="158"/>
        <v>0</v>
      </c>
      <c r="AY183" s="108">
        <f t="shared" si="116"/>
        <v>140</v>
      </c>
      <c r="AZ183" s="278">
        <v>1000</v>
      </c>
      <c r="BA183" s="278">
        <v>140</v>
      </c>
    </row>
    <row r="184" s="236" customFormat="1" ht="20" customHeight="1" spans="1:53">
      <c r="A184" s="255">
        <v>178</v>
      </c>
      <c r="B184" s="258" t="s">
        <v>692</v>
      </c>
      <c r="C184" s="59" t="s">
        <v>748</v>
      </c>
      <c r="D184" s="59" t="s">
        <v>749</v>
      </c>
      <c r="E184" s="59" t="s">
        <v>750</v>
      </c>
      <c r="F184" s="58" t="s">
        <v>751</v>
      </c>
      <c r="G184" s="59">
        <v>5</v>
      </c>
      <c r="H184" s="59" t="s">
        <v>752</v>
      </c>
      <c r="I184" s="279"/>
      <c r="J184" s="108">
        <f t="shared" si="148"/>
        <v>0</v>
      </c>
      <c r="K184" s="279"/>
      <c r="L184" s="108">
        <f t="shared" si="153"/>
        <v>0</v>
      </c>
      <c r="M184" s="279"/>
      <c r="N184" s="108">
        <f t="shared" si="154"/>
        <v>0</v>
      </c>
      <c r="O184" s="279"/>
      <c r="P184" s="108">
        <f t="shared" si="155"/>
        <v>0</v>
      </c>
      <c r="Q184" s="108">
        <f t="shared" si="118"/>
        <v>0</v>
      </c>
      <c r="R184" s="279">
        <v>0.6</v>
      </c>
      <c r="S184" s="108">
        <f t="shared" si="104"/>
        <v>180</v>
      </c>
      <c r="T184" s="279"/>
      <c r="U184" s="108">
        <f t="shared" si="145"/>
        <v>0</v>
      </c>
      <c r="V184" s="108">
        <f t="shared" si="157"/>
        <v>180</v>
      </c>
      <c r="W184" s="279"/>
      <c r="X184" s="108">
        <f t="shared" si="128"/>
        <v>0</v>
      </c>
      <c r="Y184" s="279"/>
      <c r="Z184" s="108">
        <f t="shared" si="146"/>
        <v>0</v>
      </c>
      <c r="AA184" s="108">
        <f t="shared" si="156"/>
        <v>0</v>
      </c>
      <c r="AB184" s="279"/>
      <c r="AC184" s="108">
        <f t="shared" si="147"/>
        <v>0</v>
      </c>
      <c r="AD184" s="279"/>
      <c r="AE184" s="108">
        <v>0</v>
      </c>
      <c r="AF184" s="279"/>
      <c r="AG184" s="108">
        <f t="shared" si="107"/>
        <v>0</v>
      </c>
      <c r="AH184" s="279"/>
      <c r="AI184" s="108">
        <f t="shared" si="108"/>
        <v>0</v>
      </c>
      <c r="AJ184" s="279"/>
      <c r="AK184" s="108">
        <f t="shared" si="109"/>
        <v>0</v>
      </c>
      <c r="AL184" s="279"/>
      <c r="AM184" s="108">
        <f t="shared" si="110"/>
        <v>0</v>
      </c>
      <c r="AN184" s="108">
        <f t="shared" si="111"/>
        <v>0</v>
      </c>
      <c r="AO184" s="279">
        <v>8</v>
      </c>
      <c r="AP184" s="108">
        <f t="shared" si="120"/>
        <v>160</v>
      </c>
      <c r="AQ184" s="279"/>
      <c r="AR184" s="108">
        <f t="shared" si="138"/>
        <v>0</v>
      </c>
      <c r="AS184" s="108">
        <f t="shared" si="112"/>
        <v>160</v>
      </c>
      <c r="AT184" s="279"/>
      <c r="AU184" s="108">
        <f t="shared" si="113"/>
        <v>0</v>
      </c>
      <c r="AV184" s="279"/>
      <c r="AW184" s="108">
        <f t="shared" si="114"/>
        <v>0</v>
      </c>
      <c r="AX184" s="108">
        <f t="shared" si="158"/>
        <v>0</v>
      </c>
      <c r="AY184" s="108">
        <f t="shared" si="116"/>
        <v>340</v>
      </c>
      <c r="AZ184" s="279">
        <v>5000</v>
      </c>
      <c r="BA184" s="279">
        <v>340</v>
      </c>
    </row>
    <row r="185" s="236" customFormat="1" ht="20" customHeight="1" spans="1:53">
      <c r="A185" s="255">
        <v>179</v>
      </c>
      <c r="B185" s="258" t="s">
        <v>692</v>
      </c>
      <c r="C185" s="59" t="s">
        <v>748</v>
      </c>
      <c r="D185" s="59" t="s">
        <v>753</v>
      </c>
      <c r="E185" s="59" t="s">
        <v>754</v>
      </c>
      <c r="F185" s="58" t="s">
        <v>755</v>
      </c>
      <c r="G185" s="59">
        <v>3</v>
      </c>
      <c r="H185" s="59" t="s">
        <v>756</v>
      </c>
      <c r="I185" s="279"/>
      <c r="J185" s="108">
        <f t="shared" si="148"/>
        <v>0</v>
      </c>
      <c r="K185" s="279"/>
      <c r="L185" s="108">
        <f t="shared" si="153"/>
        <v>0</v>
      </c>
      <c r="M185" s="279"/>
      <c r="N185" s="108">
        <f t="shared" si="154"/>
        <v>0</v>
      </c>
      <c r="O185" s="279"/>
      <c r="P185" s="108">
        <f t="shared" si="155"/>
        <v>0</v>
      </c>
      <c r="Q185" s="108">
        <f t="shared" si="118"/>
        <v>0</v>
      </c>
      <c r="R185" s="279">
        <v>1</v>
      </c>
      <c r="S185" s="108">
        <f t="shared" si="104"/>
        <v>300</v>
      </c>
      <c r="T185" s="279"/>
      <c r="U185" s="108">
        <f t="shared" si="145"/>
        <v>0</v>
      </c>
      <c r="V185" s="108">
        <f t="shared" si="157"/>
        <v>300</v>
      </c>
      <c r="W185" s="279"/>
      <c r="X185" s="108">
        <f t="shared" si="128"/>
        <v>0</v>
      </c>
      <c r="Y185" s="279"/>
      <c r="Z185" s="108">
        <f t="shared" si="146"/>
        <v>0</v>
      </c>
      <c r="AA185" s="108">
        <f t="shared" si="156"/>
        <v>0</v>
      </c>
      <c r="AB185" s="279"/>
      <c r="AC185" s="108">
        <f t="shared" si="147"/>
        <v>0</v>
      </c>
      <c r="AD185" s="279"/>
      <c r="AE185" s="108">
        <v>0</v>
      </c>
      <c r="AF185" s="279"/>
      <c r="AG185" s="108">
        <f t="shared" si="107"/>
        <v>0</v>
      </c>
      <c r="AH185" s="279"/>
      <c r="AI185" s="108">
        <f t="shared" si="108"/>
        <v>0</v>
      </c>
      <c r="AJ185" s="279"/>
      <c r="AK185" s="108">
        <f t="shared" si="109"/>
        <v>0</v>
      </c>
      <c r="AL185" s="279"/>
      <c r="AM185" s="108">
        <f t="shared" si="110"/>
        <v>0</v>
      </c>
      <c r="AN185" s="108">
        <f t="shared" si="111"/>
        <v>0</v>
      </c>
      <c r="AO185" s="279">
        <v>8</v>
      </c>
      <c r="AP185" s="108">
        <f t="shared" si="120"/>
        <v>160</v>
      </c>
      <c r="AQ185" s="279"/>
      <c r="AR185" s="108">
        <f t="shared" ref="AR185:AR216" si="159">AQ185*20</f>
        <v>0</v>
      </c>
      <c r="AS185" s="108">
        <f t="shared" si="112"/>
        <v>160</v>
      </c>
      <c r="AT185" s="279"/>
      <c r="AU185" s="108">
        <f t="shared" si="113"/>
        <v>0</v>
      </c>
      <c r="AV185" s="279"/>
      <c r="AW185" s="108">
        <f t="shared" si="114"/>
        <v>0</v>
      </c>
      <c r="AX185" s="108">
        <f t="shared" si="158"/>
        <v>0</v>
      </c>
      <c r="AY185" s="108">
        <f t="shared" si="116"/>
        <v>460</v>
      </c>
      <c r="AZ185" s="279">
        <v>3000</v>
      </c>
      <c r="BA185" s="279">
        <v>460</v>
      </c>
    </row>
    <row r="186" s="236" customFormat="1" ht="20" customHeight="1" spans="1:53">
      <c r="A186" s="255">
        <v>180</v>
      </c>
      <c r="B186" s="258" t="s">
        <v>692</v>
      </c>
      <c r="C186" s="59" t="s">
        <v>748</v>
      </c>
      <c r="D186" s="59" t="s">
        <v>757</v>
      </c>
      <c r="E186" s="59" t="s">
        <v>758</v>
      </c>
      <c r="F186" s="58" t="s">
        <v>759</v>
      </c>
      <c r="G186" s="59">
        <v>5</v>
      </c>
      <c r="H186" s="59" t="s">
        <v>760</v>
      </c>
      <c r="I186" s="279"/>
      <c r="J186" s="108">
        <f t="shared" si="148"/>
        <v>0</v>
      </c>
      <c r="K186" s="279"/>
      <c r="L186" s="108">
        <f t="shared" si="153"/>
        <v>0</v>
      </c>
      <c r="M186" s="279"/>
      <c r="N186" s="108">
        <f t="shared" si="154"/>
        <v>0</v>
      </c>
      <c r="O186" s="279"/>
      <c r="P186" s="108">
        <f t="shared" si="155"/>
        <v>0</v>
      </c>
      <c r="Q186" s="108">
        <f t="shared" si="118"/>
        <v>0</v>
      </c>
      <c r="R186" s="279">
        <v>3</v>
      </c>
      <c r="S186" s="108">
        <f t="shared" si="104"/>
        <v>900</v>
      </c>
      <c r="T186" s="279"/>
      <c r="U186" s="108">
        <f t="shared" si="145"/>
        <v>0</v>
      </c>
      <c r="V186" s="108">
        <f t="shared" si="157"/>
        <v>900</v>
      </c>
      <c r="W186" s="279"/>
      <c r="X186" s="108">
        <f t="shared" si="128"/>
        <v>0</v>
      </c>
      <c r="Y186" s="279"/>
      <c r="Z186" s="108">
        <f t="shared" si="146"/>
        <v>0</v>
      </c>
      <c r="AA186" s="108">
        <f t="shared" si="156"/>
        <v>0</v>
      </c>
      <c r="AB186" s="279"/>
      <c r="AC186" s="108">
        <f t="shared" si="147"/>
        <v>0</v>
      </c>
      <c r="AD186" s="279"/>
      <c r="AE186" s="108">
        <v>0</v>
      </c>
      <c r="AF186" s="279"/>
      <c r="AG186" s="108">
        <f t="shared" si="107"/>
        <v>0</v>
      </c>
      <c r="AH186" s="279"/>
      <c r="AI186" s="108">
        <f t="shared" si="108"/>
        <v>0</v>
      </c>
      <c r="AJ186" s="279"/>
      <c r="AK186" s="108">
        <f t="shared" si="109"/>
        <v>0</v>
      </c>
      <c r="AL186" s="279"/>
      <c r="AM186" s="108">
        <f t="shared" si="110"/>
        <v>0</v>
      </c>
      <c r="AN186" s="108">
        <f t="shared" si="111"/>
        <v>0</v>
      </c>
      <c r="AO186" s="279">
        <v>14</v>
      </c>
      <c r="AP186" s="108">
        <f t="shared" si="120"/>
        <v>280</v>
      </c>
      <c r="AQ186" s="279"/>
      <c r="AR186" s="108">
        <f t="shared" si="159"/>
        <v>0</v>
      </c>
      <c r="AS186" s="108">
        <f t="shared" si="112"/>
        <v>280</v>
      </c>
      <c r="AT186" s="279"/>
      <c r="AU186" s="108">
        <f t="shared" si="113"/>
        <v>0</v>
      </c>
      <c r="AV186" s="279"/>
      <c r="AW186" s="108">
        <f t="shared" si="114"/>
        <v>0</v>
      </c>
      <c r="AX186" s="108">
        <f t="shared" si="158"/>
        <v>0</v>
      </c>
      <c r="AY186" s="108">
        <f t="shared" si="116"/>
        <v>1180</v>
      </c>
      <c r="AZ186" s="279">
        <v>5000</v>
      </c>
      <c r="BA186" s="279">
        <v>1180</v>
      </c>
    </row>
    <row r="187" s="236" customFormat="1" ht="20" customHeight="1" spans="1:53">
      <c r="A187" s="255">
        <v>181</v>
      </c>
      <c r="B187" s="258" t="s">
        <v>692</v>
      </c>
      <c r="C187" s="14" t="s">
        <v>761</v>
      </c>
      <c r="D187" s="14" t="s">
        <v>762</v>
      </c>
      <c r="E187" s="14" t="s">
        <v>763</v>
      </c>
      <c r="F187" s="90" t="s">
        <v>764</v>
      </c>
      <c r="G187" s="14">
        <v>1</v>
      </c>
      <c r="H187" s="286" t="s">
        <v>765</v>
      </c>
      <c r="I187" s="108"/>
      <c r="J187" s="108">
        <f t="shared" si="148"/>
        <v>0</v>
      </c>
      <c r="K187" s="108"/>
      <c r="L187" s="108">
        <f t="shared" si="153"/>
        <v>0</v>
      </c>
      <c r="M187" s="108"/>
      <c r="N187" s="108">
        <f t="shared" si="154"/>
        <v>0</v>
      </c>
      <c r="O187" s="108"/>
      <c r="P187" s="108">
        <f t="shared" si="155"/>
        <v>0</v>
      </c>
      <c r="Q187" s="108">
        <f t="shared" si="118"/>
        <v>0</v>
      </c>
      <c r="R187" s="108"/>
      <c r="S187" s="108">
        <f t="shared" si="104"/>
        <v>0</v>
      </c>
      <c r="T187" s="108"/>
      <c r="U187" s="108">
        <f t="shared" si="145"/>
        <v>0</v>
      </c>
      <c r="V187" s="108">
        <f t="shared" si="157"/>
        <v>0</v>
      </c>
      <c r="W187" s="108"/>
      <c r="X187" s="108">
        <f t="shared" si="128"/>
        <v>0</v>
      </c>
      <c r="Y187" s="108"/>
      <c r="Z187" s="108">
        <f t="shared" si="146"/>
        <v>0</v>
      </c>
      <c r="AA187" s="108">
        <f t="shared" si="156"/>
        <v>0</v>
      </c>
      <c r="AB187" s="108"/>
      <c r="AC187" s="108">
        <f t="shared" si="147"/>
        <v>0</v>
      </c>
      <c r="AD187" s="108"/>
      <c r="AE187" s="108">
        <v>0</v>
      </c>
      <c r="AF187" s="108"/>
      <c r="AG187" s="108">
        <f t="shared" si="107"/>
        <v>0</v>
      </c>
      <c r="AH187" s="108"/>
      <c r="AI187" s="108">
        <f t="shared" si="108"/>
        <v>0</v>
      </c>
      <c r="AJ187" s="108"/>
      <c r="AK187" s="108">
        <f t="shared" si="109"/>
        <v>0</v>
      </c>
      <c r="AL187" s="108">
        <v>1</v>
      </c>
      <c r="AM187" s="108">
        <f t="shared" si="110"/>
        <v>300</v>
      </c>
      <c r="AN187" s="108">
        <f t="shared" si="111"/>
        <v>300</v>
      </c>
      <c r="AO187" s="108"/>
      <c r="AP187" s="108">
        <f t="shared" si="120"/>
        <v>0</v>
      </c>
      <c r="AQ187" s="108"/>
      <c r="AR187" s="108">
        <f t="shared" si="159"/>
        <v>0</v>
      </c>
      <c r="AS187" s="108">
        <f t="shared" si="112"/>
        <v>0</v>
      </c>
      <c r="AT187" s="108"/>
      <c r="AU187" s="108">
        <f t="shared" si="113"/>
        <v>0</v>
      </c>
      <c r="AV187" s="108"/>
      <c r="AW187" s="108">
        <f t="shared" si="114"/>
        <v>0</v>
      </c>
      <c r="AX187" s="108">
        <f t="shared" si="158"/>
        <v>0</v>
      </c>
      <c r="AY187" s="108">
        <f t="shared" si="116"/>
        <v>300</v>
      </c>
      <c r="AZ187" s="108">
        <v>1000</v>
      </c>
      <c r="BA187" s="108">
        <v>300</v>
      </c>
    </row>
    <row r="188" s="236" customFormat="1" ht="20" customHeight="1" spans="1:53">
      <c r="A188" s="255">
        <v>182</v>
      </c>
      <c r="B188" s="258" t="s">
        <v>692</v>
      </c>
      <c r="C188" s="14" t="s">
        <v>761</v>
      </c>
      <c r="D188" s="14" t="s">
        <v>766</v>
      </c>
      <c r="E188" s="14" t="s">
        <v>767</v>
      </c>
      <c r="F188" s="90" t="s">
        <v>768</v>
      </c>
      <c r="G188" s="93">
        <v>2</v>
      </c>
      <c r="H188" s="286" t="s">
        <v>769</v>
      </c>
      <c r="I188" s="108"/>
      <c r="J188" s="108">
        <f t="shared" si="148"/>
        <v>0</v>
      </c>
      <c r="K188" s="108"/>
      <c r="L188" s="108">
        <f t="shared" si="153"/>
        <v>0</v>
      </c>
      <c r="M188" s="108"/>
      <c r="N188" s="108">
        <f t="shared" si="154"/>
        <v>0</v>
      </c>
      <c r="O188" s="108"/>
      <c r="P188" s="108">
        <f t="shared" si="155"/>
        <v>0</v>
      </c>
      <c r="Q188" s="108">
        <f t="shared" si="118"/>
        <v>0</v>
      </c>
      <c r="R188" s="108">
        <v>3.3</v>
      </c>
      <c r="S188" s="108">
        <f t="shared" si="104"/>
        <v>990</v>
      </c>
      <c r="T188" s="108"/>
      <c r="U188" s="108">
        <f t="shared" si="145"/>
        <v>0</v>
      </c>
      <c r="V188" s="108">
        <f t="shared" si="157"/>
        <v>990</v>
      </c>
      <c r="W188" s="108"/>
      <c r="X188" s="108">
        <f t="shared" si="128"/>
        <v>0</v>
      </c>
      <c r="Y188" s="108"/>
      <c r="Z188" s="108">
        <f t="shared" si="146"/>
        <v>0</v>
      </c>
      <c r="AA188" s="108">
        <f t="shared" si="156"/>
        <v>0</v>
      </c>
      <c r="AB188" s="108"/>
      <c r="AC188" s="108">
        <f t="shared" si="147"/>
        <v>0</v>
      </c>
      <c r="AD188" s="108"/>
      <c r="AE188" s="108">
        <v>0</v>
      </c>
      <c r="AF188" s="108"/>
      <c r="AG188" s="108">
        <f t="shared" si="107"/>
        <v>0</v>
      </c>
      <c r="AH188" s="108"/>
      <c r="AI188" s="108">
        <f t="shared" si="108"/>
        <v>0</v>
      </c>
      <c r="AJ188" s="108">
        <v>1</v>
      </c>
      <c r="AK188" s="108">
        <f t="shared" si="109"/>
        <v>300</v>
      </c>
      <c r="AL188" s="108"/>
      <c r="AM188" s="108">
        <f t="shared" si="110"/>
        <v>0</v>
      </c>
      <c r="AN188" s="108">
        <f t="shared" si="111"/>
        <v>300</v>
      </c>
      <c r="AO188" s="108">
        <v>10</v>
      </c>
      <c r="AP188" s="108">
        <f t="shared" si="120"/>
        <v>200</v>
      </c>
      <c r="AQ188" s="108"/>
      <c r="AR188" s="108">
        <f t="shared" si="159"/>
        <v>0</v>
      </c>
      <c r="AS188" s="108">
        <f t="shared" si="112"/>
        <v>200</v>
      </c>
      <c r="AT188" s="108"/>
      <c r="AU188" s="108">
        <f t="shared" si="113"/>
        <v>0</v>
      </c>
      <c r="AV188" s="108"/>
      <c r="AW188" s="108">
        <f t="shared" si="114"/>
        <v>0</v>
      </c>
      <c r="AX188" s="108">
        <f t="shared" si="158"/>
        <v>0</v>
      </c>
      <c r="AY188" s="108">
        <f t="shared" si="116"/>
        <v>1490</v>
      </c>
      <c r="AZ188" s="108">
        <v>2000</v>
      </c>
      <c r="BA188" s="108">
        <v>1490</v>
      </c>
    </row>
    <row r="189" s="236" customFormat="1" ht="20" customHeight="1" spans="1:53">
      <c r="A189" s="255">
        <v>183</v>
      </c>
      <c r="B189" s="258" t="s">
        <v>692</v>
      </c>
      <c r="C189" s="14" t="s">
        <v>761</v>
      </c>
      <c r="D189" s="14" t="s">
        <v>761</v>
      </c>
      <c r="E189" s="14" t="s">
        <v>770</v>
      </c>
      <c r="F189" s="90" t="s">
        <v>505</v>
      </c>
      <c r="G189" s="14">
        <v>4</v>
      </c>
      <c r="H189" s="286" t="s">
        <v>771</v>
      </c>
      <c r="I189" s="108"/>
      <c r="J189" s="108">
        <f t="shared" si="148"/>
        <v>0</v>
      </c>
      <c r="K189" s="108"/>
      <c r="L189" s="108">
        <f t="shared" si="153"/>
        <v>0</v>
      </c>
      <c r="M189" s="108"/>
      <c r="N189" s="108">
        <f t="shared" si="154"/>
        <v>0</v>
      </c>
      <c r="O189" s="108"/>
      <c r="P189" s="108">
        <f t="shared" si="155"/>
        <v>0</v>
      </c>
      <c r="Q189" s="108">
        <f t="shared" si="118"/>
        <v>0</v>
      </c>
      <c r="R189" s="108">
        <v>4</v>
      </c>
      <c r="S189" s="108">
        <f t="shared" si="104"/>
        <v>1200</v>
      </c>
      <c r="T189" s="108"/>
      <c r="U189" s="108">
        <f t="shared" si="145"/>
        <v>0</v>
      </c>
      <c r="V189" s="108">
        <f t="shared" si="157"/>
        <v>1200</v>
      </c>
      <c r="W189" s="108"/>
      <c r="X189" s="108">
        <f t="shared" si="128"/>
        <v>0</v>
      </c>
      <c r="Y189" s="108"/>
      <c r="Z189" s="108">
        <f t="shared" si="146"/>
        <v>0</v>
      </c>
      <c r="AA189" s="108">
        <f t="shared" si="156"/>
        <v>0</v>
      </c>
      <c r="AB189" s="108"/>
      <c r="AC189" s="108">
        <f t="shared" si="147"/>
        <v>0</v>
      </c>
      <c r="AD189" s="108"/>
      <c r="AE189" s="108">
        <v>0</v>
      </c>
      <c r="AF189" s="108"/>
      <c r="AG189" s="108">
        <f t="shared" si="107"/>
        <v>0</v>
      </c>
      <c r="AH189" s="108"/>
      <c r="AI189" s="108">
        <f t="shared" si="108"/>
        <v>0</v>
      </c>
      <c r="AJ189" s="108">
        <v>5</v>
      </c>
      <c r="AK189" s="108">
        <f t="shared" si="109"/>
        <v>1500</v>
      </c>
      <c r="AL189" s="108"/>
      <c r="AM189" s="108">
        <f t="shared" si="110"/>
        <v>0</v>
      </c>
      <c r="AN189" s="108">
        <f t="shared" si="111"/>
        <v>1500</v>
      </c>
      <c r="AO189" s="108">
        <v>13</v>
      </c>
      <c r="AP189" s="108">
        <f t="shared" si="120"/>
        <v>260</v>
      </c>
      <c r="AQ189" s="108"/>
      <c r="AR189" s="108">
        <f t="shared" si="159"/>
        <v>0</v>
      </c>
      <c r="AS189" s="108">
        <f t="shared" si="112"/>
        <v>260</v>
      </c>
      <c r="AT189" s="108"/>
      <c r="AU189" s="108">
        <f t="shared" si="113"/>
        <v>0</v>
      </c>
      <c r="AV189" s="108"/>
      <c r="AW189" s="108">
        <f t="shared" si="114"/>
        <v>0</v>
      </c>
      <c r="AX189" s="108">
        <f t="shared" si="158"/>
        <v>0</v>
      </c>
      <c r="AY189" s="108">
        <f t="shared" si="116"/>
        <v>2960</v>
      </c>
      <c r="AZ189" s="108">
        <v>4000</v>
      </c>
      <c r="BA189" s="108">
        <v>2960</v>
      </c>
    </row>
    <row r="190" s="236" customFormat="1" ht="20" customHeight="1" spans="1:53">
      <c r="A190" s="255">
        <v>184</v>
      </c>
      <c r="B190" s="258" t="s">
        <v>692</v>
      </c>
      <c r="C190" s="14" t="s">
        <v>772</v>
      </c>
      <c r="D190" s="14" t="s">
        <v>593</v>
      </c>
      <c r="E190" s="14" t="s">
        <v>773</v>
      </c>
      <c r="F190" s="90" t="s">
        <v>774</v>
      </c>
      <c r="G190" s="14">
        <v>6</v>
      </c>
      <c r="H190" s="286" t="s">
        <v>775</v>
      </c>
      <c r="I190" s="108"/>
      <c r="J190" s="108">
        <f t="shared" si="148"/>
        <v>0</v>
      </c>
      <c r="K190" s="108"/>
      <c r="L190" s="108">
        <f t="shared" si="153"/>
        <v>0</v>
      </c>
      <c r="M190" s="108"/>
      <c r="N190" s="108">
        <f t="shared" si="154"/>
        <v>0</v>
      </c>
      <c r="O190" s="108"/>
      <c r="P190" s="108">
        <f t="shared" si="155"/>
        <v>0</v>
      </c>
      <c r="Q190" s="108">
        <f t="shared" si="118"/>
        <v>0</v>
      </c>
      <c r="R190" s="108">
        <v>2</v>
      </c>
      <c r="S190" s="108">
        <f t="shared" si="104"/>
        <v>600</v>
      </c>
      <c r="T190" s="108"/>
      <c r="U190" s="108">
        <f t="shared" si="145"/>
        <v>0</v>
      </c>
      <c r="V190" s="108">
        <f t="shared" si="157"/>
        <v>600</v>
      </c>
      <c r="W190" s="108"/>
      <c r="X190" s="108">
        <f t="shared" si="128"/>
        <v>0</v>
      </c>
      <c r="Y190" s="108"/>
      <c r="Z190" s="108">
        <f t="shared" si="146"/>
        <v>0</v>
      </c>
      <c r="AA190" s="108">
        <f t="shared" si="156"/>
        <v>0</v>
      </c>
      <c r="AB190" s="108"/>
      <c r="AC190" s="108">
        <f t="shared" si="147"/>
        <v>0</v>
      </c>
      <c r="AD190" s="108"/>
      <c r="AE190" s="108">
        <v>0</v>
      </c>
      <c r="AF190" s="108"/>
      <c r="AG190" s="108">
        <f t="shared" si="107"/>
        <v>0</v>
      </c>
      <c r="AH190" s="108"/>
      <c r="AI190" s="108">
        <f t="shared" si="108"/>
        <v>0</v>
      </c>
      <c r="AJ190" s="108"/>
      <c r="AK190" s="108">
        <f t="shared" si="109"/>
        <v>0</v>
      </c>
      <c r="AL190" s="108">
        <v>24</v>
      </c>
      <c r="AM190" s="108">
        <f t="shared" si="110"/>
        <v>7200</v>
      </c>
      <c r="AN190" s="108">
        <f t="shared" si="111"/>
        <v>7200</v>
      </c>
      <c r="AO190" s="108">
        <v>4</v>
      </c>
      <c r="AP190" s="108">
        <f t="shared" si="120"/>
        <v>80</v>
      </c>
      <c r="AQ190" s="108"/>
      <c r="AR190" s="108">
        <f t="shared" si="159"/>
        <v>0</v>
      </c>
      <c r="AS190" s="108">
        <f t="shared" si="112"/>
        <v>80</v>
      </c>
      <c r="AT190" s="108"/>
      <c r="AU190" s="108">
        <f t="shared" si="113"/>
        <v>0</v>
      </c>
      <c r="AV190" s="108"/>
      <c r="AW190" s="108">
        <f t="shared" si="114"/>
        <v>0</v>
      </c>
      <c r="AX190" s="108">
        <f t="shared" si="158"/>
        <v>0</v>
      </c>
      <c r="AY190" s="108">
        <f t="shared" si="116"/>
        <v>7880</v>
      </c>
      <c r="AZ190" s="108">
        <v>6000</v>
      </c>
      <c r="BA190" s="108">
        <v>5000</v>
      </c>
    </row>
    <row r="191" s="236" customFormat="1" ht="20" customHeight="1" spans="1:53">
      <c r="A191" s="255">
        <v>185</v>
      </c>
      <c r="B191" s="258" t="s">
        <v>692</v>
      </c>
      <c r="C191" s="14" t="s">
        <v>776</v>
      </c>
      <c r="D191" s="14" t="s">
        <v>777</v>
      </c>
      <c r="E191" s="14" t="s">
        <v>778</v>
      </c>
      <c r="F191" s="90" t="s">
        <v>779</v>
      </c>
      <c r="G191" s="14">
        <v>6</v>
      </c>
      <c r="H191" s="286" t="s">
        <v>780</v>
      </c>
      <c r="I191" s="108"/>
      <c r="J191" s="108">
        <f t="shared" si="148"/>
        <v>0</v>
      </c>
      <c r="K191" s="108"/>
      <c r="L191" s="108">
        <f t="shared" si="153"/>
        <v>0</v>
      </c>
      <c r="M191" s="108"/>
      <c r="N191" s="108">
        <f t="shared" si="154"/>
        <v>0</v>
      </c>
      <c r="O191" s="108"/>
      <c r="P191" s="108">
        <f t="shared" si="155"/>
        <v>0</v>
      </c>
      <c r="Q191" s="108">
        <f t="shared" si="118"/>
        <v>0</v>
      </c>
      <c r="R191" s="108">
        <v>3.5</v>
      </c>
      <c r="S191" s="108">
        <f t="shared" si="104"/>
        <v>1050</v>
      </c>
      <c r="T191" s="108"/>
      <c r="U191" s="108">
        <f t="shared" si="145"/>
        <v>0</v>
      </c>
      <c r="V191" s="108">
        <f t="shared" si="157"/>
        <v>1050</v>
      </c>
      <c r="W191" s="108">
        <v>1</v>
      </c>
      <c r="X191" s="108">
        <f t="shared" si="128"/>
        <v>400</v>
      </c>
      <c r="Y191" s="108"/>
      <c r="Z191" s="108">
        <f t="shared" si="146"/>
        <v>0</v>
      </c>
      <c r="AA191" s="108">
        <f t="shared" si="156"/>
        <v>400</v>
      </c>
      <c r="AB191" s="108"/>
      <c r="AC191" s="108">
        <f t="shared" si="147"/>
        <v>0</v>
      </c>
      <c r="AD191" s="108"/>
      <c r="AE191" s="108">
        <v>0</v>
      </c>
      <c r="AF191" s="108"/>
      <c r="AG191" s="108">
        <f t="shared" si="107"/>
        <v>0</v>
      </c>
      <c r="AH191" s="108"/>
      <c r="AI191" s="108">
        <f t="shared" si="108"/>
        <v>0</v>
      </c>
      <c r="AJ191" s="108">
        <v>5</v>
      </c>
      <c r="AK191" s="108">
        <f t="shared" si="109"/>
        <v>1500</v>
      </c>
      <c r="AL191" s="108"/>
      <c r="AM191" s="108">
        <f t="shared" si="110"/>
        <v>0</v>
      </c>
      <c r="AN191" s="108">
        <f t="shared" si="111"/>
        <v>1500</v>
      </c>
      <c r="AO191" s="108">
        <v>30</v>
      </c>
      <c r="AP191" s="108">
        <f t="shared" si="120"/>
        <v>600</v>
      </c>
      <c r="AQ191" s="108">
        <v>40</v>
      </c>
      <c r="AR191" s="108">
        <f t="shared" si="159"/>
        <v>800</v>
      </c>
      <c r="AS191" s="108">
        <f t="shared" si="112"/>
        <v>1400</v>
      </c>
      <c r="AT191" s="108"/>
      <c r="AU191" s="108">
        <f t="shared" si="113"/>
        <v>0</v>
      </c>
      <c r="AV191" s="108"/>
      <c r="AW191" s="108">
        <f t="shared" si="114"/>
        <v>0</v>
      </c>
      <c r="AX191" s="108">
        <f t="shared" si="158"/>
        <v>0</v>
      </c>
      <c r="AY191" s="108">
        <f t="shared" si="116"/>
        <v>4350</v>
      </c>
      <c r="AZ191" s="108">
        <v>6000</v>
      </c>
      <c r="BA191" s="108">
        <v>4350</v>
      </c>
    </row>
    <row r="192" s="236" customFormat="1" ht="20" customHeight="1" spans="1:53">
      <c r="A192" s="255">
        <v>186</v>
      </c>
      <c r="B192" s="258" t="s">
        <v>692</v>
      </c>
      <c r="C192" s="14" t="s">
        <v>776</v>
      </c>
      <c r="D192" s="14" t="s">
        <v>781</v>
      </c>
      <c r="E192" s="14" t="s">
        <v>782</v>
      </c>
      <c r="F192" s="90" t="s">
        <v>783</v>
      </c>
      <c r="G192" s="14">
        <v>3</v>
      </c>
      <c r="H192" s="286" t="s">
        <v>784</v>
      </c>
      <c r="I192" s="108"/>
      <c r="J192" s="108">
        <f t="shared" si="148"/>
        <v>0</v>
      </c>
      <c r="K192" s="108"/>
      <c r="L192" s="108">
        <f t="shared" si="153"/>
        <v>0</v>
      </c>
      <c r="M192" s="108"/>
      <c r="N192" s="108">
        <f t="shared" si="154"/>
        <v>0</v>
      </c>
      <c r="O192" s="108"/>
      <c r="P192" s="108">
        <f t="shared" si="155"/>
        <v>0</v>
      </c>
      <c r="Q192" s="108">
        <f t="shared" si="118"/>
        <v>0</v>
      </c>
      <c r="R192" s="108">
        <v>1</v>
      </c>
      <c r="S192" s="108">
        <f t="shared" si="104"/>
        <v>300</v>
      </c>
      <c r="T192" s="108"/>
      <c r="U192" s="108">
        <f t="shared" si="145"/>
        <v>0</v>
      </c>
      <c r="V192" s="108">
        <f t="shared" si="157"/>
        <v>300</v>
      </c>
      <c r="W192" s="108"/>
      <c r="X192" s="108">
        <f t="shared" si="128"/>
        <v>0</v>
      </c>
      <c r="Y192" s="108"/>
      <c r="Z192" s="108">
        <f t="shared" si="146"/>
        <v>0</v>
      </c>
      <c r="AA192" s="108">
        <f t="shared" si="156"/>
        <v>0</v>
      </c>
      <c r="AB192" s="108"/>
      <c r="AC192" s="108">
        <f t="shared" si="147"/>
        <v>0</v>
      </c>
      <c r="AD192" s="108"/>
      <c r="AE192" s="108">
        <v>0</v>
      </c>
      <c r="AF192" s="108"/>
      <c r="AG192" s="108">
        <f t="shared" si="107"/>
        <v>0</v>
      </c>
      <c r="AH192" s="108"/>
      <c r="AI192" s="108">
        <f t="shared" si="108"/>
        <v>0</v>
      </c>
      <c r="AJ192" s="108"/>
      <c r="AK192" s="108">
        <f t="shared" si="109"/>
        <v>0</v>
      </c>
      <c r="AL192" s="108"/>
      <c r="AM192" s="108">
        <f t="shared" si="110"/>
        <v>0</v>
      </c>
      <c r="AN192" s="108">
        <f t="shared" si="111"/>
        <v>0</v>
      </c>
      <c r="AO192" s="108">
        <v>20</v>
      </c>
      <c r="AP192" s="108">
        <f t="shared" si="120"/>
        <v>400</v>
      </c>
      <c r="AQ192" s="108"/>
      <c r="AR192" s="108">
        <f t="shared" si="159"/>
        <v>0</v>
      </c>
      <c r="AS192" s="108">
        <f t="shared" si="112"/>
        <v>400</v>
      </c>
      <c r="AT192" s="108"/>
      <c r="AU192" s="108">
        <f t="shared" si="113"/>
        <v>0</v>
      </c>
      <c r="AV192" s="108"/>
      <c r="AW192" s="108">
        <f t="shared" si="114"/>
        <v>0</v>
      </c>
      <c r="AX192" s="108">
        <f t="shared" si="158"/>
        <v>0</v>
      </c>
      <c r="AY192" s="108">
        <f t="shared" si="116"/>
        <v>700</v>
      </c>
      <c r="AZ192" s="108">
        <v>3000</v>
      </c>
      <c r="BA192" s="108">
        <v>700</v>
      </c>
    </row>
    <row r="193" s="236" customFormat="1" ht="20" customHeight="1" spans="1:53">
      <c r="A193" s="255">
        <v>187</v>
      </c>
      <c r="B193" s="258" t="s">
        <v>692</v>
      </c>
      <c r="C193" s="14" t="s">
        <v>785</v>
      </c>
      <c r="D193" s="14" t="s">
        <v>786</v>
      </c>
      <c r="E193" s="14" t="s">
        <v>787</v>
      </c>
      <c r="F193" s="90" t="s">
        <v>788</v>
      </c>
      <c r="G193" s="93">
        <v>2</v>
      </c>
      <c r="H193" s="286" t="s">
        <v>789</v>
      </c>
      <c r="I193" s="108"/>
      <c r="J193" s="108">
        <f t="shared" si="148"/>
        <v>0</v>
      </c>
      <c r="K193" s="108"/>
      <c r="L193" s="108">
        <f t="shared" si="153"/>
        <v>0</v>
      </c>
      <c r="M193" s="108"/>
      <c r="N193" s="108">
        <f t="shared" si="154"/>
        <v>0</v>
      </c>
      <c r="O193" s="108"/>
      <c r="P193" s="108">
        <f t="shared" si="155"/>
        <v>0</v>
      </c>
      <c r="Q193" s="108">
        <f t="shared" si="118"/>
        <v>0</v>
      </c>
      <c r="R193" s="108"/>
      <c r="S193" s="108">
        <f t="shared" si="104"/>
        <v>0</v>
      </c>
      <c r="T193" s="108"/>
      <c r="U193" s="108">
        <f t="shared" si="145"/>
        <v>0</v>
      </c>
      <c r="V193" s="108">
        <f t="shared" si="157"/>
        <v>0</v>
      </c>
      <c r="W193" s="108"/>
      <c r="X193" s="108">
        <f t="shared" si="128"/>
        <v>0</v>
      </c>
      <c r="Y193" s="108"/>
      <c r="Z193" s="108">
        <f t="shared" si="146"/>
        <v>0</v>
      </c>
      <c r="AA193" s="108">
        <f t="shared" si="156"/>
        <v>0</v>
      </c>
      <c r="AB193" s="108"/>
      <c r="AC193" s="108">
        <f t="shared" si="147"/>
        <v>0</v>
      </c>
      <c r="AD193" s="108"/>
      <c r="AE193" s="108">
        <v>0</v>
      </c>
      <c r="AF193" s="108"/>
      <c r="AG193" s="108">
        <f t="shared" si="107"/>
        <v>0</v>
      </c>
      <c r="AH193" s="108"/>
      <c r="AI193" s="108">
        <f t="shared" si="108"/>
        <v>0</v>
      </c>
      <c r="AJ193" s="108"/>
      <c r="AK193" s="108">
        <f t="shared" si="109"/>
        <v>0</v>
      </c>
      <c r="AL193" s="108"/>
      <c r="AM193" s="108">
        <f t="shared" si="110"/>
        <v>0</v>
      </c>
      <c r="AN193" s="108">
        <f t="shared" si="111"/>
        <v>0</v>
      </c>
      <c r="AO193" s="108">
        <v>20</v>
      </c>
      <c r="AP193" s="108">
        <f t="shared" si="120"/>
        <v>400</v>
      </c>
      <c r="AQ193" s="108"/>
      <c r="AR193" s="108">
        <f t="shared" si="159"/>
        <v>0</v>
      </c>
      <c r="AS193" s="108">
        <f t="shared" si="112"/>
        <v>400</v>
      </c>
      <c r="AT193" s="108"/>
      <c r="AU193" s="108">
        <f t="shared" si="113"/>
        <v>0</v>
      </c>
      <c r="AV193" s="108"/>
      <c r="AW193" s="108">
        <f t="shared" si="114"/>
        <v>0</v>
      </c>
      <c r="AX193" s="108">
        <f t="shared" si="158"/>
        <v>0</v>
      </c>
      <c r="AY193" s="108">
        <f t="shared" si="116"/>
        <v>400</v>
      </c>
      <c r="AZ193" s="108">
        <v>2000</v>
      </c>
      <c r="BA193" s="279">
        <v>400</v>
      </c>
    </row>
    <row r="194" s="236" customFormat="1" ht="20" customHeight="1" spans="1:53">
      <c r="A194" s="255">
        <v>188</v>
      </c>
      <c r="B194" s="258" t="s">
        <v>692</v>
      </c>
      <c r="C194" s="14" t="s">
        <v>790</v>
      </c>
      <c r="D194" s="14" t="s">
        <v>791</v>
      </c>
      <c r="E194" s="14" t="s">
        <v>792</v>
      </c>
      <c r="F194" s="90" t="s">
        <v>793</v>
      </c>
      <c r="G194" s="14">
        <v>2</v>
      </c>
      <c r="H194" s="286" t="s">
        <v>794</v>
      </c>
      <c r="I194" s="108"/>
      <c r="J194" s="108">
        <f t="shared" si="148"/>
        <v>0</v>
      </c>
      <c r="K194" s="108"/>
      <c r="L194" s="108">
        <f t="shared" si="153"/>
        <v>0</v>
      </c>
      <c r="M194" s="108"/>
      <c r="N194" s="108">
        <f t="shared" si="154"/>
        <v>0</v>
      </c>
      <c r="O194" s="108"/>
      <c r="P194" s="108">
        <f t="shared" si="155"/>
        <v>0</v>
      </c>
      <c r="Q194" s="108">
        <f t="shared" si="118"/>
        <v>0</v>
      </c>
      <c r="R194" s="108">
        <v>1</v>
      </c>
      <c r="S194" s="108">
        <f t="shared" si="104"/>
        <v>300</v>
      </c>
      <c r="T194" s="108"/>
      <c r="U194" s="108">
        <f t="shared" si="145"/>
        <v>0</v>
      </c>
      <c r="V194" s="108">
        <f t="shared" si="157"/>
        <v>300</v>
      </c>
      <c r="W194" s="108"/>
      <c r="X194" s="108">
        <f t="shared" si="128"/>
        <v>0</v>
      </c>
      <c r="Y194" s="108"/>
      <c r="Z194" s="108">
        <f t="shared" si="146"/>
        <v>0</v>
      </c>
      <c r="AA194" s="108">
        <f t="shared" si="156"/>
        <v>0</v>
      </c>
      <c r="AB194" s="108"/>
      <c r="AC194" s="108">
        <f t="shared" si="147"/>
        <v>0</v>
      </c>
      <c r="AD194" s="108"/>
      <c r="AE194" s="108">
        <v>0</v>
      </c>
      <c r="AF194" s="108"/>
      <c r="AG194" s="108">
        <f t="shared" si="107"/>
        <v>0</v>
      </c>
      <c r="AH194" s="108"/>
      <c r="AI194" s="108">
        <f t="shared" si="108"/>
        <v>0</v>
      </c>
      <c r="AJ194" s="108">
        <v>4</v>
      </c>
      <c r="AK194" s="108">
        <f t="shared" si="109"/>
        <v>1200</v>
      </c>
      <c r="AL194" s="108"/>
      <c r="AM194" s="108">
        <f t="shared" si="110"/>
        <v>0</v>
      </c>
      <c r="AN194" s="108">
        <f t="shared" si="111"/>
        <v>1200</v>
      </c>
      <c r="AO194" s="108"/>
      <c r="AP194" s="108">
        <f t="shared" si="120"/>
        <v>0</v>
      </c>
      <c r="AQ194" s="108"/>
      <c r="AR194" s="108">
        <f t="shared" si="159"/>
        <v>0</v>
      </c>
      <c r="AS194" s="108">
        <f t="shared" si="112"/>
        <v>0</v>
      </c>
      <c r="AT194" s="108"/>
      <c r="AU194" s="108">
        <f t="shared" si="113"/>
        <v>0</v>
      </c>
      <c r="AV194" s="108"/>
      <c r="AW194" s="108">
        <f t="shared" si="114"/>
        <v>0</v>
      </c>
      <c r="AX194" s="108">
        <f t="shared" si="158"/>
        <v>0</v>
      </c>
      <c r="AY194" s="108">
        <f t="shared" si="116"/>
        <v>1500</v>
      </c>
      <c r="AZ194" s="108">
        <v>2000</v>
      </c>
      <c r="BA194" s="108">
        <v>1500</v>
      </c>
    </row>
    <row r="195" s="236" customFormat="1" ht="20" customHeight="1" spans="1:53">
      <c r="A195" s="255">
        <v>189</v>
      </c>
      <c r="B195" s="258" t="s">
        <v>692</v>
      </c>
      <c r="C195" s="14" t="s">
        <v>790</v>
      </c>
      <c r="D195" s="14" t="s">
        <v>122</v>
      </c>
      <c r="E195" s="14" t="s">
        <v>795</v>
      </c>
      <c r="F195" s="90" t="s">
        <v>796</v>
      </c>
      <c r="G195" s="14">
        <v>3</v>
      </c>
      <c r="H195" s="286" t="s">
        <v>797</v>
      </c>
      <c r="I195" s="108"/>
      <c r="J195" s="108">
        <f t="shared" si="148"/>
        <v>0</v>
      </c>
      <c r="K195" s="108"/>
      <c r="L195" s="108">
        <f t="shared" si="153"/>
        <v>0</v>
      </c>
      <c r="M195" s="108"/>
      <c r="N195" s="108">
        <f t="shared" si="154"/>
        <v>0</v>
      </c>
      <c r="O195" s="108"/>
      <c r="P195" s="108">
        <f t="shared" si="155"/>
        <v>0</v>
      </c>
      <c r="Q195" s="108">
        <f t="shared" si="118"/>
        <v>0</v>
      </c>
      <c r="R195" s="108">
        <v>2</v>
      </c>
      <c r="S195" s="108">
        <f t="shared" si="104"/>
        <v>600</v>
      </c>
      <c r="T195" s="108"/>
      <c r="U195" s="108">
        <f t="shared" si="145"/>
        <v>0</v>
      </c>
      <c r="V195" s="108">
        <f t="shared" si="157"/>
        <v>600</v>
      </c>
      <c r="W195" s="108"/>
      <c r="X195" s="108">
        <f t="shared" si="128"/>
        <v>0</v>
      </c>
      <c r="Y195" s="108"/>
      <c r="Z195" s="108">
        <f t="shared" si="146"/>
        <v>0</v>
      </c>
      <c r="AA195" s="108">
        <f t="shared" si="156"/>
        <v>0</v>
      </c>
      <c r="AB195" s="108"/>
      <c r="AC195" s="108">
        <f t="shared" si="147"/>
        <v>0</v>
      </c>
      <c r="AD195" s="108"/>
      <c r="AE195" s="108">
        <v>0</v>
      </c>
      <c r="AF195" s="108"/>
      <c r="AG195" s="108">
        <f t="shared" si="107"/>
        <v>0</v>
      </c>
      <c r="AH195" s="108"/>
      <c r="AI195" s="108">
        <f t="shared" si="108"/>
        <v>0</v>
      </c>
      <c r="AJ195" s="108">
        <v>4</v>
      </c>
      <c r="AK195" s="108">
        <f t="shared" si="109"/>
        <v>1200</v>
      </c>
      <c r="AL195" s="108"/>
      <c r="AM195" s="108">
        <f t="shared" si="110"/>
        <v>0</v>
      </c>
      <c r="AN195" s="108">
        <f t="shared" si="111"/>
        <v>1200</v>
      </c>
      <c r="AO195" s="108">
        <v>8</v>
      </c>
      <c r="AP195" s="108">
        <f t="shared" si="120"/>
        <v>160</v>
      </c>
      <c r="AQ195" s="108"/>
      <c r="AR195" s="108">
        <f t="shared" si="159"/>
        <v>0</v>
      </c>
      <c r="AS195" s="108">
        <f t="shared" si="112"/>
        <v>160</v>
      </c>
      <c r="AT195" s="108"/>
      <c r="AU195" s="108">
        <f t="shared" si="113"/>
        <v>0</v>
      </c>
      <c r="AV195" s="108"/>
      <c r="AW195" s="108">
        <f t="shared" si="114"/>
        <v>0</v>
      </c>
      <c r="AX195" s="108">
        <f t="shared" si="158"/>
        <v>0</v>
      </c>
      <c r="AY195" s="108">
        <f t="shared" si="116"/>
        <v>1960</v>
      </c>
      <c r="AZ195" s="108">
        <v>3000</v>
      </c>
      <c r="BA195" s="108">
        <v>1960</v>
      </c>
    </row>
    <row r="196" s="236" customFormat="1" ht="20" customHeight="1" spans="1:53">
      <c r="A196" s="255">
        <v>190</v>
      </c>
      <c r="B196" s="258" t="s">
        <v>692</v>
      </c>
      <c r="C196" s="14" t="s">
        <v>790</v>
      </c>
      <c r="D196" s="14" t="s">
        <v>122</v>
      </c>
      <c r="E196" s="14" t="s">
        <v>798</v>
      </c>
      <c r="F196" s="90" t="s">
        <v>722</v>
      </c>
      <c r="G196" s="14">
        <v>3</v>
      </c>
      <c r="H196" s="286" t="s">
        <v>799</v>
      </c>
      <c r="I196" s="108"/>
      <c r="J196" s="108">
        <f t="shared" si="148"/>
        <v>0</v>
      </c>
      <c r="K196" s="108"/>
      <c r="L196" s="108">
        <f t="shared" ref="L196:L227" si="160">K196*600</f>
        <v>0</v>
      </c>
      <c r="M196" s="108"/>
      <c r="N196" s="108">
        <f t="shared" si="154"/>
        <v>0</v>
      </c>
      <c r="O196" s="108"/>
      <c r="P196" s="108">
        <f t="shared" si="155"/>
        <v>0</v>
      </c>
      <c r="Q196" s="108">
        <f t="shared" si="118"/>
        <v>0</v>
      </c>
      <c r="R196" s="108">
        <v>1</v>
      </c>
      <c r="S196" s="108">
        <f t="shared" si="104"/>
        <v>300</v>
      </c>
      <c r="T196" s="108"/>
      <c r="U196" s="108">
        <f t="shared" si="145"/>
        <v>0</v>
      </c>
      <c r="V196" s="108">
        <f t="shared" si="157"/>
        <v>300</v>
      </c>
      <c r="W196" s="108"/>
      <c r="X196" s="108">
        <f t="shared" si="128"/>
        <v>0</v>
      </c>
      <c r="Y196" s="108"/>
      <c r="Z196" s="108">
        <f t="shared" si="146"/>
        <v>0</v>
      </c>
      <c r="AA196" s="108">
        <f t="shared" si="156"/>
        <v>0</v>
      </c>
      <c r="AB196" s="108"/>
      <c r="AC196" s="108">
        <f t="shared" si="147"/>
        <v>0</v>
      </c>
      <c r="AD196" s="108"/>
      <c r="AE196" s="108">
        <v>0</v>
      </c>
      <c r="AF196" s="108">
        <v>3</v>
      </c>
      <c r="AG196" s="108">
        <f t="shared" si="107"/>
        <v>3000</v>
      </c>
      <c r="AH196" s="108"/>
      <c r="AI196" s="108">
        <f t="shared" si="108"/>
        <v>0</v>
      </c>
      <c r="AJ196" s="108">
        <v>4</v>
      </c>
      <c r="AK196" s="108">
        <f t="shared" si="109"/>
        <v>1200</v>
      </c>
      <c r="AL196" s="108"/>
      <c r="AM196" s="108">
        <f t="shared" si="110"/>
        <v>0</v>
      </c>
      <c r="AN196" s="108">
        <f t="shared" si="111"/>
        <v>4200</v>
      </c>
      <c r="AO196" s="108">
        <v>25</v>
      </c>
      <c r="AP196" s="108">
        <f t="shared" si="120"/>
        <v>500</v>
      </c>
      <c r="AQ196" s="108"/>
      <c r="AR196" s="108">
        <f t="shared" si="159"/>
        <v>0</v>
      </c>
      <c r="AS196" s="108">
        <f t="shared" si="112"/>
        <v>500</v>
      </c>
      <c r="AT196" s="108"/>
      <c r="AU196" s="108">
        <f t="shared" si="113"/>
        <v>0</v>
      </c>
      <c r="AV196" s="108"/>
      <c r="AW196" s="108">
        <f t="shared" si="114"/>
        <v>0</v>
      </c>
      <c r="AX196" s="108">
        <f t="shared" si="158"/>
        <v>0</v>
      </c>
      <c r="AY196" s="108">
        <f t="shared" si="116"/>
        <v>5000</v>
      </c>
      <c r="AZ196" s="108">
        <v>3000</v>
      </c>
      <c r="BA196" s="108">
        <v>3000</v>
      </c>
    </row>
    <row r="197" s="236" customFormat="1" ht="20" customHeight="1" spans="1:53">
      <c r="A197" s="255">
        <v>191</v>
      </c>
      <c r="B197" s="258" t="s">
        <v>692</v>
      </c>
      <c r="C197" s="14" t="s">
        <v>790</v>
      </c>
      <c r="D197" s="14" t="s">
        <v>800</v>
      </c>
      <c r="E197" s="14" t="s">
        <v>801</v>
      </c>
      <c r="F197" s="90" t="s">
        <v>802</v>
      </c>
      <c r="G197" s="14">
        <v>1</v>
      </c>
      <c r="H197" s="286" t="s">
        <v>803</v>
      </c>
      <c r="I197" s="108"/>
      <c r="J197" s="108">
        <f t="shared" si="148"/>
        <v>0</v>
      </c>
      <c r="K197" s="108"/>
      <c r="L197" s="108">
        <f t="shared" si="160"/>
        <v>0</v>
      </c>
      <c r="M197" s="108"/>
      <c r="N197" s="108">
        <f t="shared" si="154"/>
        <v>0</v>
      </c>
      <c r="O197" s="108"/>
      <c r="P197" s="108">
        <f t="shared" si="155"/>
        <v>0</v>
      </c>
      <c r="Q197" s="108">
        <f t="shared" si="118"/>
        <v>0</v>
      </c>
      <c r="R197" s="108">
        <v>1.2</v>
      </c>
      <c r="S197" s="108">
        <f t="shared" si="104"/>
        <v>360</v>
      </c>
      <c r="T197" s="108"/>
      <c r="U197" s="108">
        <f t="shared" si="145"/>
        <v>0</v>
      </c>
      <c r="V197" s="108">
        <f t="shared" si="157"/>
        <v>360</v>
      </c>
      <c r="W197" s="108"/>
      <c r="X197" s="108">
        <f t="shared" si="128"/>
        <v>0</v>
      </c>
      <c r="Y197" s="108"/>
      <c r="Z197" s="108">
        <f t="shared" si="146"/>
        <v>0</v>
      </c>
      <c r="AA197" s="108">
        <f t="shared" si="156"/>
        <v>0</v>
      </c>
      <c r="AB197" s="108"/>
      <c r="AC197" s="108">
        <f t="shared" si="147"/>
        <v>0</v>
      </c>
      <c r="AD197" s="108"/>
      <c r="AE197" s="108">
        <v>0</v>
      </c>
      <c r="AF197" s="108"/>
      <c r="AG197" s="108">
        <f t="shared" si="107"/>
        <v>0</v>
      </c>
      <c r="AH197" s="108"/>
      <c r="AI197" s="108">
        <f t="shared" si="108"/>
        <v>0</v>
      </c>
      <c r="AJ197" s="108"/>
      <c r="AK197" s="108">
        <f t="shared" si="109"/>
        <v>0</v>
      </c>
      <c r="AL197" s="108"/>
      <c r="AM197" s="108">
        <f t="shared" si="110"/>
        <v>0</v>
      </c>
      <c r="AN197" s="108">
        <f t="shared" si="111"/>
        <v>0</v>
      </c>
      <c r="AO197" s="108">
        <v>5</v>
      </c>
      <c r="AP197" s="108">
        <f t="shared" si="120"/>
        <v>100</v>
      </c>
      <c r="AQ197" s="108"/>
      <c r="AR197" s="108">
        <f t="shared" si="159"/>
        <v>0</v>
      </c>
      <c r="AS197" s="108">
        <f t="shared" si="112"/>
        <v>100</v>
      </c>
      <c r="AT197" s="108"/>
      <c r="AU197" s="108">
        <f t="shared" si="113"/>
        <v>0</v>
      </c>
      <c r="AV197" s="108"/>
      <c r="AW197" s="108">
        <f t="shared" si="114"/>
        <v>0</v>
      </c>
      <c r="AX197" s="108">
        <f t="shared" si="158"/>
        <v>0</v>
      </c>
      <c r="AY197" s="108">
        <f t="shared" si="116"/>
        <v>460</v>
      </c>
      <c r="AZ197" s="108">
        <v>1000</v>
      </c>
      <c r="BA197" s="108">
        <v>460</v>
      </c>
    </row>
    <row r="198" s="236" customFormat="1" ht="20" customHeight="1" spans="1:53">
      <c r="A198" s="255">
        <v>192</v>
      </c>
      <c r="B198" s="258" t="s">
        <v>692</v>
      </c>
      <c r="C198" s="14" t="s">
        <v>790</v>
      </c>
      <c r="D198" s="14" t="s">
        <v>122</v>
      </c>
      <c r="E198" s="14" t="s">
        <v>804</v>
      </c>
      <c r="F198" s="90" t="s">
        <v>796</v>
      </c>
      <c r="G198" s="14">
        <v>1</v>
      </c>
      <c r="H198" s="286" t="s">
        <v>805</v>
      </c>
      <c r="I198" s="108"/>
      <c r="J198" s="108">
        <f t="shared" si="148"/>
        <v>0</v>
      </c>
      <c r="K198" s="108"/>
      <c r="L198" s="108">
        <f t="shared" si="160"/>
        <v>0</v>
      </c>
      <c r="M198" s="108"/>
      <c r="N198" s="108">
        <f t="shared" si="154"/>
        <v>0</v>
      </c>
      <c r="O198" s="108"/>
      <c r="P198" s="108">
        <f t="shared" si="155"/>
        <v>0</v>
      </c>
      <c r="Q198" s="108">
        <f t="shared" si="118"/>
        <v>0</v>
      </c>
      <c r="R198" s="108"/>
      <c r="S198" s="108">
        <f t="shared" si="104"/>
        <v>0</v>
      </c>
      <c r="T198" s="108"/>
      <c r="U198" s="108">
        <f t="shared" si="145"/>
        <v>0</v>
      </c>
      <c r="V198" s="108">
        <f t="shared" si="157"/>
        <v>0</v>
      </c>
      <c r="W198" s="108"/>
      <c r="X198" s="108">
        <f t="shared" si="128"/>
        <v>0</v>
      </c>
      <c r="Y198" s="108"/>
      <c r="Z198" s="108">
        <f t="shared" si="146"/>
        <v>0</v>
      </c>
      <c r="AA198" s="108">
        <f t="shared" si="156"/>
        <v>0</v>
      </c>
      <c r="AB198" s="108"/>
      <c r="AC198" s="108">
        <f t="shared" si="147"/>
        <v>0</v>
      </c>
      <c r="AD198" s="108"/>
      <c r="AE198" s="108">
        <v>0</v>
      </c>
      <c r="AF198" s="108"/>
      <c r="AG198" s="108">
        <f t="shared" si="107"/>
        <v>0</v>
      </c>
      <c r="AH198" s="108"/>
      <c r="AI198" s="108">
        <f t="shared" si="108"/>
        <v>0</v>
      </c>
      <c r="AJ198" s="108"/>
      <c r="AK198" s="108">
        <f t="shared" si="109"/>
        <v>0</v>
      </c>
      <c r="AL198" s="108"/>
      <c r="AM198" s="108">
        <f t="shared" si="110"/>
        <v>0</v>
      </c>
      <c r="AN198" s="108">
        <f t="shared" si="111"/>
        <v>0</v>
      </c>
      <c r="AO198" s="108">
        <v>11</v>
      </c>
      <c r="AP198" s="108">
        <f t="shared" si="120"/>
        <v>220</v>
      </c>
      <c r="AQ198" s="108">
        <v>18</v>
      </c>
      <c r="AR198" s="108">
        <f t="shared" si="159"/>
        <v>360</v>
      </c>
      <c r="AS198" s="108">
        <f t="shared" si="112"/>
        <v>580</v>
      </c>
      <c r="AT198" s="108"/>
      <c r="AU198" s="108">
        <f t="shared" si="113"/>
        <v>0</v>
      </c>
      <c r="AV198" s="108"/>
      <c r="AW198" s="108">
        <f t="shared" si="114"/>
        <v>0</v>
      </c>
      <c r="AX198" s="108">
        <f t="shared" si="158"/>
        <v>0</v>
      </c>
      <c r="AY198" s="108">
        <f t="shared" si="116"/>
        <v>580</v>
      </c>
      <c r="AZ198" s="108">
        <v>1000</v>
      </c>
      <c r="BA198" s="108">
        <v>580</v>
      </c>
    </row>
    <row r="199" s="236" customFormat="1" ht="20" customHeight="1" spans="1:53">
      <c r="A199" s="255">
        <v>193</v>
      </c>
      <c r="B199" s="258" t="s">
        <v>692</v>
      </c>
      <c r="C199" s="14" t="s">
        <v>790</v>
      </c>
      <c r="D199" s="14" t="s">
        <v>806</v>
      </c>
      <c r="E199" s="14" t="s">
        <v>807</v>
      </c>
      <c r="F199" s="90" t="s">
        <v>783</v>
      </c>
      <c r="G199" s="14">
        <v>1</v>
      </c>
      <c r="H199" s="286" t="s">
        <v>808</v>
      </c>
      <c r="I199" s="108"/>
      <c r="J199" s="108">
        <f t="shared" si="148"/>
        <v>0</v>
      </c>
      <c r="K199" s="108"/>
      <c r="L199" s="108">
        <f t="shared" si="160"/>
        <v>0</v>
      </c>
      <c r="M199" s="108"/>
      <c r="N199" s="108">
        <f t="shared" si="154"/>
        <v>0</v>
      </c>
      <c r="O199" s="108"/>
      <c r="P199" s="108">
        <f t="shared" si="155"/>
        <v>0</v>
      </c>
      <c r="Q199" s="108">
        <f t="shared" si="118"/>
        <v>0</v>
      </c>
      <c r="R199" s="108">
        <v>1</v>
      </c>
      <c r="S199" s="108">
        <f t="shared" si="104"/>
        <v>300</v>
      </c>
      <c r="T199" s="108"/>
      <c r="U199" s="108">
        <f t="shared" si="145"/>
        <v>0</v>
      </c>
      <c r="V199" s="108">
        <f t="shared" si="157"/>
        <v>300</v>
      </c>
      <c r="W199" s="108"/>
      <c r="X199" s="108">
        <f t="shared" si="128"/>
        <v>0</v>
      </c>
      <c r="Y199" s="108"/>
      <c r="Z199" s="108">
        <f t="shared" si="146"/>
        <v>0</v>
      </c>
      <c r="AA199" s="108">
        <f t="shared" si="156"/>
        <v>0</v>
      </c>
      <c r="AB199" s="108"/>
      <c r="AC199" s="108">
        <f t="shared" si="147"/>
        <v>0</v>
      </c>
      <c r="AD199" s="108"/>
      <c r="AE199" s="108">
        <v>0</v>
      </c>
      <c r="AF199" s="108"/>
      <c r="AG199" s="108">
        <f t="shared" si="107"/>
        <v>0</v>
      </c>
      <c r="AH199" s="108"/>
      <c r="AI199" s="108">
        <f t="shared" si="108"/>
        <v>0</v>
      </c>
      <c r="AJ199" s="108"/>
      <c r="AK199" s="108">
        <f t="shared" si="109"/>
        <v>0</v>
      </c>
      <c r="AL199" s="108"/>
      <c r="AM199" s="108">
        <f t="shared" si="110"/>
        <v>0</v>
      </c>
      <c r="AN199" s="108">
        <f t="shared" si="111"/>
        <v>0</v>
      </c>
      <c r="AO199" s="108">
        <v>8</v>
      </c>
      <c r="AP199" s="108">
        <f t="shared" si="120"/>
        <v>160</v>
      </c>
      <c r="AQ199" s="108"/>
      <c r="AR199" s="108">
        <f t="shared" si="159"/>
        <v>0</v>
      </c>
      <c r="AS199" s="108">
        <f t="shared" si="112"/>
        <v>160</v>
      </c>
      <c r="AT199" s="108"/>
      <c r="AU199" s="108">
        <f t="shared" si="113"/>
        <v>0</v>
      </c>
      <c r="AV199" s="108"/>
      <c r="AW199" s="108">
        <f t="shared" si="114"/>
        <v>0</v>
      </c>
      <c r="AX199" s="108">
        <f t="shared" si="158"/>
        <v>0</v>
      </c>
      <c r="AY199" s="108">
        <f t="shared" si="116"/>
        <v>460</v>
      </c>
      <c r="AZ199" s="108">
        <v>1000</v>
      </c>
      <c r="BA199" s="108">
        <v>460</v>
      </c>
    </row>
    <row r="200" s="236" customFormat="1" ht="20" customHeight="1" spans="1:53">
      <c r="A200" s="255">
        <v>194</v>
      </c>
      <c r="B200" s="258" t="s">
        <v>692</v>
      </c>
      <c r="C200" s="14" t="s">
        <v>790</v>
      </c>
      <c r="D200" s="14" t="s">
        <v>809</v>
      </c>
      <c r="E200" s="14" t="s">
        <v>810</v>
      </c>
      <c r="F200" s="90" t="s">
        <v>811</v>
      </c>
      <c r="G200" s="14">
        <v>2</v>
      </c>
      <c r="H200" s="286" t="s">
        <v>812</v>
      </c>
      <c r="I200" s="108"/>
      <c r="J200" s="108">
        <f t="shared" si="148"/>
        <v>0</v>
      </c>
      <c r="K200" s="108"/>
      <c r="L200" s="108">
        <f t="shared" si="160"/>
        <v>0</v>
      </c>
      <c r="M200" s="108"/>
      <c r="N200" s="108">
        <f t="shared" si="154"/>
        <v>0</v>
      </c>
      <c r="O200" s="108"/>
      <c r="P200" s="108">
        <f t="shared" si="155"/>
        <v>0</v>
      </c>
      <c r="Q200" s="108">
        <f t="shared" si="118"/>
        <v>0</v>
      </c>
      <c r="R200" s="108">
        <v>1</v>
      </c>
      <c r="S200" s="108">
        <f t="shared" ref="S200:S248" si="161">R200*300</f>
        <v>300</v>
      </c>
      <c r="T200" s="108"/>
      <c r="U200" s="108">
        <f t="shared" si="145"/>
        <v>0</v>
      </c>
      <c r="V200" s="108">
        <f t="shared" ref="V200:V231" si="162">S200+U200</f>
        <v>300</v>
      </c>
      <c r="W200" s="108"/>
      <c r="X200" s="108">
        <f t="shared" si="128"/>
        <v>0</v>
      </c>
      <c r="Y200" s="108"/>
      <c r="Z200" s="108">
        <f t="shared" si="146"/>
        <v>0</v>
      </c>
      <c r="AA200" s="108">
        <f t="shared" si="156"/>
        <v>0</v>
      </c>
      <c r="AB200" s="108"/>
      <c r="AC200" s="108">
        <f t="shared" si="147"/>
        <v>0</v>
      </c>
      <c r="AD200" s="108"/>
      <c r="AE200" s="108">
        <v>0</v>
      </c>
      <c r="AF200" s="108"/>
      <c r="AG200" s="108">
        <f t="shared" ref="AG200:AG249" si="163">AF200*1000</f>
        <v>0</v>
      </c>
      <c r="AH200" s="108"/>
      <c r="AI200" s="108">
        <f t="shared" ref="AI200:AI249" si="164">AH200*300</f>
        <v>0</v>
      </c>
      <c r="AJ200" s="108"/>
      <c r="AK200" s="108">
        <f t="shared" ref="AK200:AK249" si="165">AJ200*300</f>
        <v>0</v>
      </c>
      <c r="AL200" s="108"/>
      <c r="AM200" s="108">
        <f t="shared" ref="AM200:AM249" si="166">AL200*300</f>
        <v>0</v>
      </c>
      <c r="AN200" s="108">
        <f t="shared" ref="AN200:AN249" si="167">AG200+AI200+AK200+AM200</f>
        <v>0</v>
      </c>
      <c r="AO200" s="108">
        <v>12</v>
      </c>
      <c r="AP200" s="108">
        <f t="shared" si="120"/>
        <v>240</v>
      </c>
      <c r="AQ200" s="108"/>
      <c r="AR200" s="108">
        <f t="shared" si="159"/>
        <v>0</v>
      </c>
      <c r="AS200" s="108">
        <f t="shared" ref="AS200:AS213" si="168">AP200+AR200</f>
        <v>240</v>
      </c>
      <c r="AT200" s="108"/>
      <c r="AU200" s="108">
        <f t="shared" ref="AU200:AU249" si="169">AT200*200</f>
        <v>0</v>
      </c>
      <c r="AV200" s="108"/>
      <c r="AW200" s="108">
        <f t="shared" ref="AW200:AW249" si="170">AV200*600</f>
        <v>0</v>
      </c>
      <c r="AX200" s="108">
        <f t="shared" si="158"/>
        <v>0</v>
      </c>
      <c r="AY200" s="108">
        <f t="shared" ref="AY200:AY213" si="171">Q200+V200+AA200+AC200+AE200+AN200+AS200+AX200</f>
        <v>540</v>
      </c>
      <c r="AZ200" s="108">
        <v>2000</v>
      </c>
      <c r="BA200" s="108">
        <v>540</v>
      </c>
    </row>
    <row r="201" s="236" customFormat="1" ht="20" customHeight="1" spans="1:53">
      <c r="A201" s="255">
        <v>195</v>
      </c>
      <c r="B201" s="258" t="s">
        <v>692</v>
      </c>
      <c r="C201" s="14" t="s">
        <v>790</v>
      </c>
      <c r="D201" s="14" t="s">
        <v>813</v>
      </c>
      <c r="E201" s="14" t="s">
        <v>814</v>
      </c>
      <c r="F201" s="90" t="s">
        <v>815</v>
      </c>
      <c r="G201" s="14">
        <v>1</v>
      </c>
      <c r="H201" s="286" t="s">
        <v>816</v>
      </c>
      <c r="I201" s="108"/>
      <c r="J201" s="108">
        <f t="shared" si="148"/>
        <v>0</v>
      </c>
      <c r="K201" s="108"/>
      <c r="L201" s="108">
        <f t="shared" si="160"/>
        <v>0</v>
      </c>
      <c r="M201" s="108"/>
      <c r="N201" s="108">
        <f t="shared" si="154"/>
        <v>0</v>
      </c>
      <c r="O201" s="108"/>
      <c r="P201" s="108">
        <f t="shared" si="155"/>
        <v>0</v>
      </c>
      <c r="Q201" s="108">
        <f t="shared" ref="Q201:Q248" si="172">J201+L201+N201+P201</f>
        <v>0</v>
      </c>
      <c r="R201" s="108">
        <v>1</v>
      </c>
      <c r="S201" s="108">
        <f t="shared" si="161"/>
        <v>300</v>
      </c>
      <c r="T201" s="108"/>
      <c r="U201" s="108">
        <f t="shared" si="145"/>
        <v>0</v>
      </c>
      <c r="V201" s="108">
        <f t="shared" si="162"/>
        <v>300</v>
      </c>
      <c r="W201" s="108"/>
      <c r="X201" s="108">
        <f t="shared" si="128"/>
        <v>0</v>
      </c>
      <c r="Y201" s="108"/>
      <c r="Z201" s="108">
        <f t="shared" si="146"/>
        <v>0</v>
      </c>
      <c r="AA201" s="108">
        <f t="shared" si="156"/>
        <v>0</v>
      </c>
      <c r="AB201" s="108"/>
      <c r="AC201" s="108">
        <f t="shared" si="147"/>
        <v>0</v>
      </c>
      <c r="AD201" s="108"/>
      <c r="AE201" s="108">
        <v>0</v>
      </c>
      <c r="AF201" s="108"/>
      <c r="AG201" s="108">
        <f t="shared" si="163"/>
        <v>0</v>
      </c>
      <c r="AH201" s="108"/>
      <c r="AI201" s="108">
        <f t="shared" si="164"/>
        <v>0</v>
      </c>
      <c r="AJ201" s="108"/>
      <c r="AK201" s="108">
        <f t="shared" si="165"/>
        <v>0</v>
      </c>
      <c r="AL201" s="108"/>
      <c r="AM201" s="108">
        <f t="shared" si="166"/>
        <v>0</v>
      </c>
      <c r="AN201" s="108">
        <f t="shared" si="167"/>
        <v>0</v>
      </c>
      <c r="AO201" s="108"/>
      <c r="AP201" s="108">
        <f t="shared" si="120"/>
        <v>0</v>
      </c>
      <c r="AQ201" s="108"/>
      <c r="AR201" s="108">
        <f t="shared" si="159"/>
        <v>0</v>
      </c>
      <c r="AS201" s="108">
        <f t="shared" si="168"/>
        <v>0</v>
      </c>
      <c r="AT201" s="108"/>
      <c r="AU201" s="108">
        <f t="shared" si="169"/>
        <v>0</v>
      </c>
      <c r="AV201" s="108"/>
      <c r="AW201" s="108">
        <f t="shared" si="170"/>
        <v>0</v>
      </c>
      <c r="AX201" s="108">
        <f t="shared" si="158"/>
        <v>0</v>
      </c>
      <c r="AY201" s="108">
        <f t="shared" si="171"/>
        <v>300</v>
      </c>
      <c r="AZ201" s="108">
        <v>1000</v>
      </c>
      <c r="BA201" s="108">
        <v>300</v>
      </c>
    </row>
    <row r="202" s="236" customFormat="1" ht="20" customHeight="1" spans="1:53">
      <c r="A202" s="255">
        <v>196</v>
      </c>
      <c r="B202" s="258" t="s">
        <v>692</v>
      </c>
      <c r="C202" s="14" t="s">
        <v>790</v>
      </c>
      <c r="D202" s="14" t="s">
        <v>800</v>
      </c>
      <c r="E202" s="14" t="s">
        <v>817</v>
      </c>
      <c r="F202" s="90" t="s">
        <v>751</v>
      </c>
      <c r="G202" s="14">
        <v>5</v>
      </c>
      <c r="H202" s="286" t="s">
        <v>818</v>
      </c>
      <c r="I202" s="108"/>
      <c r="J202" s="108">
        <f t="shared" si="148"/>
        <v>0</v>
      </c>
      <c r="K202" s="108"/>
      <c r="L202" s="108">
        <f t="shared" si="160"/>
        <v>0</v>
      </c>
      <c r="M202" s="108"/>
      <c r="N202" s="108">
        <f t="shared" si="154"/>
        <v>0</v>
      </c>
      <c r="O202" s="108"/>
      <c r="P202" s="108">
        <f t="shared" si="155"/>
        <v>0</v>
      </c>
      <c r="Q202" s="108">
        <f t="shared" si="172"/>
        <v>0</v>
      </c>
      <c r="R202" s="108">
        <v>2.8</v>
      </c>
      <c r="S202" s="108">
        <f t="shared" si="161"/>
        <v>840</v>
      </c>
      <c r="T202" s="108"/>
      <c r="U202" s="108">
        <f t="shared" si="145"/>
        <v>0</v>
      </c>
      <c r="V202" s="108">
        <f t="shared" si="162"/>
        <v>840</v>
      </c>
      <c r="W202" s="108"/>
      <c r="X202" s="108">
        <f t="shared" si="128"/>
        <v>0</v>
      </c>
      <c r="Y202" s="108"/>
      <c r="Z202" s="108">
        <f t="shared" si="146"/>
        <v>0</v>
      </c>
      <c r="AA202" s="108">
        <f t="shared" si="156"/>
        <v>0</v>
      </c>
      <c r="AB202" s="108"/>
      <c r="AC202" s="108">
        <f t="shared" si="147"/>
        <v>0</v>
      </c>
      <c r="AD202" s="108"/>
      <c r="AE202" s="108">
        <v>0</v>
      </c>
      <c r="AF202" s="108"/>
      <c r="AG202" s="108">
        <f t="shared" si="163"/>
        <v>0</v>
      </c>
      <c r="AH202" s="108"/>
      <c r="AI202" s="108">
        <f t="shared" si="164"/>
        <v>0</v>
      </c>
      <c r="AJ202" s="108"/>
      <c r="AK202" s="108">
        <f t="shared" si="165"/>
        <v>0</v>
      </c>
      <c r="AL202" s="108"/>
      <c r="AM202" s="108">
        <f t="shared" si="166"/>
        <v>0</v>
      </c>
      <c r="AN202" s="108">
        <f t="shared" si="167"/>
        <v>0</v>
      </c>
      <c r="AO202" s="108">
        <v>22</v>
      </c>
      <c r="AP202" s="108">
        <f t="shared" ref="AP202:AP248" si="173">AO202*20</f>
        <v>440</v>
      </c>
      <c r="AQ202" s="108"/>
      <c r="AR202" s="108">
        <f t="shared" si="159"/>
        <v>0</v>
      </c>
      <c r="AS202" s="108">
        <f t="shared" si="168"/>
        <v>440</v>
      </c>
      <c r="AT202" s="108"/>
      <c r="AU202" s="108">
        <f t="shared" si="169"/>
        <v>0</v>
      </c>
      <c r="AV202" s="108"/>
      <c r="AW202" s="108">
        <f t="shared" si="170"/>
        <v>0</v>
      </c>
      <c r="AX202" s="108">
        <f t="shared" si="158"/>
        <v>0</v>
      </c>
      <c r="AY202" s="108">
        <f t="shared" si="171"/>
        <v>1280</v>
      </c>
      <c r="AZ202" s="108">
        <v>5000</v>
      </c>
      <c r="BA202" s="108">
        <v>1280</v>
      </c>
    </row>
    <row r="203" s="236" customFormat="1" ht="20" customHeight="1" spans="1:53">
      <c r="A203" s="255">
        <v>197</v>
      </c>
      <c r="B203" s="258" t="s">
        <v>692</v>
      </c>
      <c r="C203" s="14" t="s">
        <v>819</v>
      </c>
      <c r="D203" s="14" t="s">
        <v>820</v>
      </c>
      <c r="E203" s="14" t="s">
        <v>821</v>
      </c>
      <c r="F203" s="90" t="s">
        <v>822</v>
      </c>
      <c r="G203" s="14">
        <v>5</v>
      </c>
      <c r="H203" s="286" t="s">
        <v>823</v>
      </c>
      <c r="I203" s="108"/>
      <c r="J203" s="108">
        <f t="shared" si="148"/>
        <v>0</v>
      </c>
      <c r="K203" s="108"/>
      <c r="L203" s="108">
        <f t="shared" si="160"/>
        <v>0</v>
      </c>
      <c r="M203" s="108"/>
      <c r="N203" s="108">
        <f t="shared" si="154"/>
        <v>0</v>
      </c>
      <c r="O203" s="108"/>
      <c r="P203" s="108">
        <f t="shared" si="155"/>
        <v>0</v>
      </c>
      <c r="Q203" s="108">
        <f t="shared" si="172"/>
        <v>0</v>
      </c>
      <c r="R203" s="108">
        <v>2</v>
      </c>
      <c r="S203" s="108">
        <f t="shared" si="161"/>
        <v>600</v>
      </c>
      <c r="T203" s="108"/>
      <c r="U203" s="108">
        <f t="shared" si="145"/>
        <v>0</v>
      </c>
      <c r="V203" s="108">
        <f t="shared" si="162"/>
        <v>600</v>
      </c>
      <c r="W203" s="108"/>
      <c r="X203" s="108">
        <f t="shared" si="128"/>
        <v>0</v>
      </c>
      <c r="Y203" s="108"/>
      <c r="Z203" s="108">
        <f t="shared" si="146"/>
        <v>0</v>
      </c>
      <c r="AA203" s="108">
        <f t="shared" si="156"/>
        <v>0</v>
      </c>
      <c r="AB203" s="108"/>
      <c r="AC203" s="108">
        <f t="shared" si="147"/>
        <v>0</v>
      </c>
      <c r="AD203" s="108"/>
      <c r="AE203" s="108">
        <v>0</v>
      </c>
      <c r="AF203" s="108"/>
      <c r="AG203" s="108">
        <f t="shared" si="163"/>
        <v>0</v>
      </c>
      <c r="AH203" s="108"/>
      <c r="AI203" s="108">
        <f t="shared" si="164"/>
        <v>0</v>
      </c>
      <c r="AJ203" s="108">
        <v>3</v>
      </c>
      <c r="AK203" s="108">
        <f t="shared" si="165"/>
        <v>900</v>
      </c>
      <c r="AL203" s="108"/>
      <c r="AM203" s="108">
        <f t="shared" si="166"/>
        <v>0</v>
      </c>
      <c r="AN203" s="108">
        <f t="shared" si="167"/>
        <v>900</v>
      </c>
      <c r="AO203" s="108">
        <v>10</v>
      </c>
      <c r="AP203" s="108">
        <f t="shared" si="173"/>
        <v>200</v>
      </c>
      <c r="AQ203" s="108"/>
      <c r="AR203" s="108">
        <f t="shared" si="159"/>
        <v>0</v>
      </c>
      <c r="AS203" s="108">
        <f t="shared" si="168"/>
        <v>200</v>
      </c>
      <c r="AT203" s="108"/>
      <c r="AU203" s="108">
        <f t="shared" si="169"/>
        <v>0</v>
      </c>
      <c r="AV203" s="108">
        <v>4</v>
      </c>
      <c r="AW203" s="108">
        <f t="shared" si="170"/>
        <v>2400</v>
      </c>
      <c r="AX203" s="108">
        <f t="shared" si="158"/>
        <v>2400</v>
      </c>
      <c r="AY203" s="108">
        <f t="shared" si="171"/>
        <v>4100</v>
      </c>
      <c r="AZ203" s="108">
        <v>5000</v>
      </c>
      <c r="BA203" s="108">
        <v>4100</v>
      </c>
    </row>
    <row r="204" s="236" customFormat="1" ht="20" customHeight="1" spans="1:53">
      <c r="A204" s="255">
        <v>198</v>
      </c>
      <c r="B204" s="258" t="s">
        <v>692</v>
      </c>
      <c r="C204" s="18" t="s">
        <v>824</v>
      </c>
      <c r="D204" s="59" t="s">
        <v>825</v>
      </c>
      <c r="E204" s="59" t="s">
        <v>826</v>
      </c>
      <c r="F204" s="58" t="s">
        <v>779</v>
      </c>
      <c r="G204" s="59">
        <v>4</v>
      </c>
      <c r="H204" s="294" t="s">
        <v>827</v>
      </c>
      <c r="I204" s="279"/>
      <c r="J204" s="108">
        <f t="shared" si="148"/>
        <v>0</v>
      </c>
      <c r="K204" s="279"/>
      <c r="L204" s="108">
        <f t="shared" si="160"/>
        <v>0</v>
      </c>
      <c r="M204" s="279"/>
      <c r="N204" s="108">
        <f t="shared" si="154"/>
        <v>0</v>
      </c>
      <c r="O204" s="279"/>
      <c r="P204" s="108">
        <f t="shared" si="155"/>
        <v>0</v>
      </c>
      <c r="Q204" s="108">
        <f t="shared" si="172"/>
        <v>0</v>
      </c>
      <c r="R204" s="279">
        <v>2</v>
      </c>
      <c r="S204" s="108">
        <f t="shared" si="161"/>
        <v>600</v>
      </c>
      <c r="T204" s="279"/>
      <c r="U204" s="108">
        <f t="shared" si="145"/>
        <v>0</v>
      </c>
      <c r="V204" s="108">
        <f t="shared" si="162"/>
        <v>600</v>
      </c>
      <c r="W204" s="279"/>
      <c r="X204" s="108">
        <f t="shared" si="128"/>
        <v>0</v>
      </c>
      <c r="Y204" s="279"/>
      <c r="Z204" s="108">
        <f t="shared" si="146"/>
        <v>0</v>
      </c>
      <c r="AA204" s="108">
        <f t="shared" si="156"/>
        <v>0</v>
      </c>
      <c r="AB204" s="279"/>
      <c r="AC204" s="108">
        <f t="shared" si="147"/>
        <v>0</v>
      </c>
      <c r="AD204" s="279"/>
      <c r="AE204" s="108">
        <v>0</v>
      </c>
      <c r="AF204" s="279">
        <v>2</v>
      </c>
      <c r="AG204" s="108">
        <f t="shared" si="163"/>
        <v>2000</v>
      </c>
      <c r="AH204" s="279"/>
      <c r="AI204" s="108">
        <f t="shared" si="164"/>
        <v>0</v>
      </c>
      <c r="AJ204" s="279">
        <v>2</v>
      </c>
      <c r="AK204" s="108">
        <f t="shared" si="165"/>
        <v>600</v>
      </c>
      <c r="AL204" s="279"/>
      <c r="AM204" s="108">
        <f t="shared" si="166"/>
        <v>0</v>
      </c>
      <c r="AN204" s="108">
        <f t="shared" si="167"/>
        <v>2600</v>
      </c>
      <c r="AO204" s="279">
        <v>20</v>
      </c>
      <c r="AP204" s="108">
        <f t="shared" si="173"/>
        <v>400</v>
      </c>
      <c r="AQ204" s="279"/>
      <c r="AR204" s="108">
        <f t="shared" si="159"/>
        <v>0</v>
      </c>
      <c r="AS204" s="108">
        <f t="shared" si="168"/>
        <v>400</v>
      </c>
      <c r="AT204" s="279"/>
      <c r="AU204" s="108">
        <f t="shared" si="169"/>
        <v>0</v>
      </c>
      <c r="AV204" s="279"/>
      <c r="AW204" s="108">
        <f t="shared" si="170"/>
        <v>0</v>
      </c>
      <c r="AX204" s="108">
        <f t="shared" si="158"/>
        <v>0</v>
      </c>
      <c r="AY204" s="108">
        <f t="shared" si="171"/>
        <v>3600</v>
      </c>
      <c r="AZ204" s="279">
        <v>4000</v>
      </c>
      <c r="BA204" s="279">
        <v>3600</v>
      </c>
    </row>
    <row r="205" s="236" customFormat="1" ht="20" customHeight="1" spans="1:53">
      <c r="A205" s="255">
        <v>199</v>
      </c>
      <c r="B205" s="258" t="s">
        <v>692</v>
      </c>
      <c r="C205" s="18" t="s">
        <v>824</v>
      </c>
      <c r="D205" s="59" t="s">
        <v>828</v>
      </c>
      <c r="E205" s="59" t="s">
        <v>829</v>
      </c>
      <c r="F205" s="58" t="s">
        <v>830</v>
      </c>
      <c r="G205" s="59">
        <v>6</v>
      </c>
      <c r="H205" s="294" t="s">
        <v>831</v>
      </c>
      <c r="I205" s="279"/>
      <c r="J205" s="108">
        <f t="shared" si="148"/>
        <v>0</v>
      </c>
      <c r="K205" s="279"/>
      <c r="L205" s="108">
        <f t="shared" si="160"/>
        <v>0</v>
      </c>
      <c r="M205" s="279"/>
      <c r="N205" s="108">
        <f t="shared" si="154"/>
        <v>0</v>
      </c>
      <c r="O205" s="279"/>
      <c r="P205" s="108">
        <f t="shared" si="155"/>
        <v>0</v>
      </c>
      <c r="Q205" s="108">
        <f t="shared" si="172"/>
        <v>0</v>
      </c>
      <c r="R205" s="279">
        <v>2</v>
      </c>
      <c r="S205" s="108">
        <f t="shared" si="161"/>
        <v>600</v>
      </c>
      <c r="T205" s="279"/>
      <c r="U205" s="108">
        <f t="shared" si="145"/>
        <v>0</v>
      </c>
      <c r="V205" s="108">
        <f t="shared" si="162"/>
        <v>600</v>
      </c>
      <c r="W205" s="279"/>
      <c r="X205" s="108">
        <f t="shared" si="128"/>
        <v>0</v>
      </c>
      <c r="Y205" s="279"/>
      <c r="Z205" s="108">
        <f t="shared" si="146"/>
        <v>0</v>
      </c>
      <c r="AA205" s="108">
        <f t="shared" si="156"/>
        <v>0</v>
      </c>
      <c r="AB205" s="279"/>
      <c r="AC205" s="108">
        <f t="shared" si="147"/>
        <v>0</v>
      </c>
      <c r="AD205" s="279"/>
      <c r="AE205" s="108">
        <v>0</v>
      </c>
      <c r="AF205" s="279"/>
      <c r="AG205" s="108">
        <f t="shared" si="163"/>
        <v>0</v>
      </c>
      <c r="AH205" s="279"/>
      <c r="AI205" s="108">
        <f t="shared" si="164"/>
        <v>0</v>
      </c>
      <c r="AJ205" s="279"/>
      <c r="AK205" s="108">
        <f t="shared" si="165"/>
        <v>0</v>
      </c>
      <c r="AL205" s="279"/>
      <c r="AM205" s="108">
        <f t="shared" si="166"/>
        <v>0</v>
      </c>
      <c r="AN205" s="108">
        <f t="shared" si="167"/>
        <v>0</v>
      </c>
      <c r="AO205" s="279">
        <v>20</v>
      </c>
      <c r="AP205" s="108">
        <f t="shared" si="173"/>
        <v>400</v>
      </c>
      <c r="AQ205" s="279"/>
      <c r="AR205" s="108">
        <f t="shared" si="159"/>
        <v>0</v>
      </c>
      <c r="AS205" s="108">
        <f t="shared" si="168"/>
        <v>400</v>
      </c>
      <c r="AT205" s="279"/>
      <c r="AU205" s="108">
        <f t="shared" si="169"/>
        <v>0</v>
      </c>
      <c r="AV205" s="279"/>
      <c r="AW205" s="108">
        <f t="shared" si="170"/>
        <v>0</v>
      </c>
      <c r="AX205" s="108">
        <f t="shared" si="158"/>
        <v>0</v>
      </c>
      <c r="AY205" s="108">
        <f t="shared" si="171"/>
        <v>1000</v>
      </c>
      <c r="AZ205" s="279">
        <v>6000</v>
      </c>
      <c r="BA205" s="279">
        <v>1000</v>
      </c>
    </row>
    <row r="206" s="236" customFormat="1" ht="20" customHeight="1" spans="1:53">
      <c r="A206" s="255">
        <v>200</v>
      </c>
      <c r="B206" s="258" t="s">
        <v>692</v>
      </c>
      <c r="C206" s="18" t="s">
        <v>824</v>
      </c>
      <c r="D206" s="59" t="s">
        <v>828</v>
      </c>
      <c r="E206" s="59" t="s">
        <v>832</v>
      </c>
      <c r="F206" s="58" t="s">
        <v>833</v>
      </c>
      <c r="G206" s="59">
        <v>4</v>
      </c>
      <c r="H206" s="294" t="s">
        <v>834</v>
      </c>
      <c r="I206" s="279"/>
      <c r="J206" s="108">
        <f t="shared" si="148"/>
        <v>0</v>
      </c>
      <c r="K206" s="279"/>
      <c r="L206" s="108">
        <f t="shared" si="160"/>
        <v>0</v>
      </c>
      <c r="M206" s="279"/>
      <c r="N206" s="108">
        <f t="shared" si="154"/>
        <v>0</v>
      </c>
      <c r="O206" s="279"/>
      <c r="P206" s="108">
        <f t="shared" si="155"/>
        <v>0</v>
      </c>
      <c r="Q206" s="108">
        <f t="shared" si="172"/>
        <v>0</v>
      </c>
      <c r="R206" s="279">
        <v>1.5</v>
      </c>
      <c r="S206" s="108">
        <f t="shared" si="161"/>
        <v>450</v>
      </c>
      <c r="T206" s="279"/>
      <c r="U206" s="108">
        <f t="shared" si="145"/>
        <v>0</v>
      </c>
      <c r="V206" s="108">
        <f t="shared" si="162"/>
        <v>450</v>
      </c>
      <c r="W206" s="279"/>
      <c r="X206" s="108">
        <f t="shared" si="128"/>
        <v>0</v>
      </c>
      <c r="Y206" s="279"/>
      <c r="Z206" s="108">
        <f t="shared" si="146"/>
        <v>0</v>
      </c>
      <c r="AA206" s="108">
        <f t="shared" si="156"/>
        <v>0</v>
      </c>
      <c r="AB206" s="279"/>
      <c r="AC206" s="108">
        <f t="shared" si="147"/>
        <v>0</v>
      </c>
      <c r="AD206" s="279"/>
      <c r="AE206" s="108">
        <v>0</v>
      </c>
      <c r="AF206" s="279"/>
      <c r="AG206" s="108">
        <f t="shared" si="163"/>
        <v>0</v>
      </c>
      <c r="AH206" s="279"/>
      <c r="AI206" s="108">
        <f t="shared" si="164"/>
        <v>0</v>
      </c>
      <c r="AJ206" s="279">
        <v>2</v>
      </c>
      <c r="AK206" s="108">
        <f t="shared" si="165"/>
        <v>600</v>
      </c>
      <c r="AL206" s="279"/>
      <c r="AM206" s="108">
        <f t="shared" si="166"/>
        <v>0</v>
      </c>
      <c r="AN206" s="108">
        <f t="shared" si="167"/>
        <v>600</v>
      </c>
      <c r="AO206" s="279">
        <v>20</v>
      </c>
      <c r="AP206" s="108">
        <f t="shared" si="173"/>
        <v>400</v>
      </c>
      <c r="AQ206" s="279"/>
      <c r="AR206" s="108">
        <f t="shared" si="159"/>
        <v>0</v>
      </c>
      <c r="AS206" s="108">
        <f t="shared" si="168"/>
        <v>400</v>
      </c>
      <c r="AT206" s="279"/>
      <c r="AU206" s="108">
        <f t="shared" si="169"/>
        <v>0</v>
      </c>
      <c r="AV206" s="279"/>
      <c r="AW206" s="108">
        <f t="shared" si="170"/>
        <v>0</v>
      </c>
      <c r="AX206" s="108">
        <f t="shared" si="158"/>
        <v>0</v>
      </c>
      <c r="AY206" s="108">
        <f t="shared" si="171"/>
        <v>1450</v>
      </c>
      <c r="AZ206" s="279">
        <v>4000</v>
      </c>
      <c r="BA206" s="279">
        <v>1450</v>
      </c>
    </row>
    <row r="207" s="236" customFormat="1" ht="20" customHeight="1" spans="1:53">
      <c r="A207" s="255">
        <v>201</v>
      </c>
      <c r="B207" s="258" t="s">
        <v>692</v>
      </c>
      <c r="C207" s="18" t="s">
        <v>824</v>
      </c>
      <c r="D207" s="18" t="s">
        <v>828</v>
      </c>
      <c r="E207" s="59" t="s">
        <v>835</v>
      </c>
      <c r="F207" s="58" t="s">
        <v>836</v>
      </c>
      <c r="G207" s="59">
        <v>4</v>
      </c>
      <c r="H207" s="294" t="s">
        <v>837</v>
      </c>
      <c r="I207" s="279"/>
      <c r="J207" s="108">
        <f t="shared" si="148"/>
        <v>0</v>
      </c>
      <c r="K207" s="279"/>
      <c r="L207" s="108">
        <f t="shared" si="160"/>
        <v>0</v>
      </c>
      <c r="M207" s="279"/>
      <c r="N207" s="108">
        <f t="shared" si="154"/>
        <v>0</v>
      </c>
      <c r="O207" s="279"/>
      <c r="P207" s="108">
        <f t="shared" si="155"/>
        <v>0</v>
      </c>
      <c r="Q207" s="108">
        <f t="shared" si="172"/>
        <v>0</v>
      </c>
      <c r="R207" s="279">
        <v>2</v>
      </c>
      <c r="S207" s="108">
        <f t="shared" si="161"/>
        <v>600</v>
      </c>
      <c r="T207" s="279"/>
      <c r="U207" s="108">
        <f t="shared" si="145"/>
        <v>0</v>
      </c>
      <c r="V207" s="108">
        <f t="shared" si="162"/>
        <v>600</v>
      </c>
      <c r="W207" s="279"/>
      <c r="X207" s="108">
        <f t="shared" si="128"/>
        <v>0</v>
      </c>
      <c r="Y207" s="279"/>
      <c r="Z207" s="108">
        <f t="shared" si="146"/>
        <v>0</v>
      </c>
      <c r="AA207" s="108">
        <f t="shared" si="156"/>
        <v>0</v>
      </c>
      <c r="AB207" s="279"/>
      <c r="AC207" s="108">
        <f t="shared" si="147"/>
        <v>0</v>
      </c>
      <c r="AD207" s="279"/>
      <c r="AE207" s="108">
        <v>0</v>
      </c>
      <c r="AF207" s="279"/>
      <c r="AG207" s="108">
        <f t="shared" si="163"/>
        <v>0</v>
      </c>
      <c r="AH207" s="279"/>
      <c r="AI207" s="108">
        <f t="shared" si="164"/>
        <v>0</v>
      </c>
      <c r="AJ207" s="279">
        <v>3</v>
      </c>
      <c r="AK207" s="108">
        <f t="shared" si="165"/>
        <v>900</v>
      </c>
      <c r="AL207" s="279"/>
      <c r="AM207" s="108">
        <f t="shared" si="166"/>
        <v>0</v>
      </c>
      <c r="AN207" s="108">
        <f t="shared" si="167"/>
        <v>900</v>
      </c>
      <c r="AO207" s="279">
        <v>20</v>
      </c>
      <c r="AP207" s="108">
        <f t="shared" si="173"/>
        <v>400</v>
      </c>
      <c r="AQ207" s="279"/>
      <c r="AR207" s="108">
        <f t="shared" si="159"/>
        <v>0</v>
      </c>
      <c r="AS207" s="108">
        <f t="shared" si="168"/>
        <v>400</v>
      </c>
      <c r="AT207" s="279"/>
      <c r="AU207" s="108">
        <f t="shared" si="169"/>
        <v>0</v>
      </c>
      <c r="AV207" s="279"/>
      <c r="AW207" s="108">
        <f t="shared" si="170"/>
        <v>0</v>
      </c>
      <c r="AX207" s="108">
        <f t="shared" si="158"/>
        <v>0</v>
      </c>
      <c r="AY207" s="108">
        <f t="shared" si="171"/>
        <v>1900</v>
      </c>
      <c r="AZ207" s="279">
        <v>4000</v>
      </c>
      <c r="BA207" s="279">
        <v>1900</v>
      </c>
    </row>
    <row r="208" s="236" customFormat="1" ht="20" customHeight="1" spans="1:53">
      <c r="A208" s="255">
        <v>202</v>
      </c>
      <c r="B208" s="258" t="s">
        <v>692</v>
      </c>
      <c r="C208" s="18" t="s">
        <v>824</v>
      </c>
      <c r="D208" s="18" t="s">
        <v>838</v>
      </c>
      <c r="E208" s="18" t="s">
        <v>839</v>
      </c>
      <c r="F208" s="58" t="s">
        <v>840</v>
      </c>
      <c r="G208" s="18">
        <v>4</v>
      </c>
      <c r="H208" s="292" t="s">
        <v>841</v>
      </c>
      <c r="I208" s="279"/>
      <c r="J208" s="108">
        <f t="shared" si="148"/>
        <v>0</v>
      </c>
      <c r="K208" s="279"/>
      <c r="L208" s="108">
        <f t="shared" si="160"/>
        <v>0</v>
      </c>
      <c r="M208" s="279"/>
      <c r="N208" s="108">
        <f t="shared" si="154"/>
        <v>0</v>
      </c>
      <c r="O208" s="279"/>
      <c r="P208" s="108">
        <f t="shared" si="155"/>
        <v>0</v>
      </c>
      <c r="Q208" s="108">
        <f t="shared" si="172"/>
        <v>0</v>
      </c>
      <c r="R208" s="151">
        <v>2</v>
      </c>
      <c r="S208" s="108">
        <f t="shared" si="161"/>
        <v>600</v>
      </c>
      <c r="T208" s="151"/>
      <c r="U208" s="108">
        <f t="shared" si="145"/>
        <v>0</v>
      </c>
      <c r="V208" s="108">
        <f t="shared" si="162"/>
        <v>600</v>
      </c>
      <c r="W208" s="279"/>
      <c r="X208" s="108">
        <f t="shared" si="128"/>
        <v>0</v>
      </c>
      <c r="Y208" s="279"/>
      <c r="Z208" s="108">
        <f t="shared" si="146"/>
        <v>0</v>
      </c>
      <c r="AA208" s="108">
        <f t="shared" si="156"/>
        <v>0</v>
      </c>
      <c r="AB208" s="279"/>
      <c r="AC208" s="108">
        <f t="shared" si="147"/>
        <v>0</v>
      </c>
      <c r="AD208" s="279"/>
      <c r="AE208" s="108">
        <v>0</v>
      </c>
      <c r="AF208" s="151">
        <v>1</v>
      </c>
      <c r="AG208" s="108">
        <f t="shared" si="163"/>
        <v>1000</v>
      </c>
      <c r="AH208" s="151"/>
      <c r="AI208" s="108">
        <f t="shared" si="164"/>
        <v>0</v>
      </c>
      <c r="AJ208" s="151">
        <v>3</v>
      </c>
      <c r="AK208" s="108">
        <f t="shared" si="165"/>
        <v>900</v>
      </c>
      <c r="AL208" s="151"/>
      <c r="AM208" s="108">
        <f t="shared" si="166"/>
        <v>0</v>
      </c>
      <c r="AN208" s="108">
        <f t="shared" si="167"/>
        <v>1900</v>
      </c>
      <c r="AO208" s="151">
        <v>20</v>
      </c>
      <c r="AP208" s="108">
        <f t="shared" si="173"/>
        <v>400</v>
      </c>
      <c r="AQ208" s="151"/>
      <c r="AR208" s="108">
        <f t="shared" si="159"/>
        <v>0</v>
      </c>
      <c r="AS208" s="108">
        <f t="shared" si="168"/>
        <v>400</v>
      </c>
      <c r="AT208" s="279"/>
      <c r="AU208" s="108">
        <f t="shared" si="169"/>
        <v>0</v>
      </c>
      <c r="AV208" s="279"/>
      <c r="AW208" s="108">
        <f t="shared" si="170"/>
        <v>0</v>
      </c>
      <c r="AX208" s="108">
        <f t="shared" si="158"/>
        <v>0</v>
      </c>
      <c r="AY208" s="108">
        <f t="shared" si="171"/>
        <v>2900</v>
      </c>
      <c r="AZ208" s="151">
        <v>4000</v>
      </c>
      <c r="BA208" s="279">
        <v>2900</v>
      </c>
    </row>
    <row r="209" s="236" customFormat="1" ht="20" customHeight="1" spans="1:53">
      <c r="A209" s="255">
        <v>203</v>
      </c>
      <c r="B209" s="258" t="s">
        <v>692</v>
      </c>
      <c r="C209" s="18" t="s">
        <v>824</v>
      </c>
      <c r="D209" s="59" t="s">
        <v>842</v>
      </c>
      <c r="E209" s="59" t="s">
        <v>843</v>
      </c>
      <c r="F209" s="58" t="s">
        <v>844</v>
      </c>
      <c r="G209" s="59">
        <v>2</v>
      </c>
      <c r="H209" s="294" t="s">
        <v>845</v>
      </c>
      <c r="I209" s="279"/>
      <c r="J209" s="108">
        <f t="shared" si="148"/>
        <v>0</v>
      </c>
      <c r="K209" s="279"/>
      <c r="L209" s="108">
        <f t="shared" si="160"/>
        <v>0</v>
      </c>
      <c r="M209" s="279"/>
      <c r="N209" s="108">
        <f t="shared" si="154"/>
        <v>0</v>
      </c>
      <c r="O209" s="279"/>
      <c r="P209" s="108">
        <f t="shared" si="155"/>
        <v>0</v>
      </c>
      <c r="Q209" s="108">
        <f t="shared" si="172"/>
        <v>0</v>
      </c>
      <c r="R209" s="279">
        <v>2</v>
      </c>
      <c r="S209" s="108">
        <f t="shared" si="161"/>
        <v>600</v>
      </c>
      <c r="T209" s="279"/>
      <c r="U209" s="108">
        <f t="shared" si="145"/>
        <v>0</v>
      </c>
      <c r="V209" s="108">
        <f t="shared" si="162"/>
        <v>600</v>
      </c>
      <c r="W209" s="279"/>
      <c r="X209" s="108">
        <f t="shared" ref="X209:X248" si="174">W209*400</f>
        <v>0</v>
      </c>
      <c r="Y209" s="279"/>
      <c r="Z209" s="108">
        <f t="shared" si="146"/>
        <v>0</v>
      </c>
      <c r="AA209" s="108">
        <f t="shared" si="156"/>
        <v>0</v>
      </c>
      <c r="AB209" s="279"/>
      <c r="AC209" s="108">
        <f t="shared" si="147"/>
        <v>0</v>
      </c>
      <c r="AD209" s="279"/>
      <c r="AE209" s="108">
        <v>0</v>
      </c>
      <c r="AF209" s="279"/>
      <c r="AG209" s="108">
        <f t="shared" si="163"/>
        <v>0</v>
      </c>
      <c r="AH209" s="279"/>
      <c r="AI209" s="108">
        <f t="shared" si="164"/>
        <v>0</v>
      </c>
      <c r="AJ209" s="279">
        <v>1</v>
      </c>
      <c r="AK209" s="108">
        <f t="shared" si="165"/>
        <v>300</v>
      </c>
      <c r="AL209" s="279"/>
      <c r="AM209" s="108">
        <f t="shared" si="166"/>
        <v>0</v>
      </c>
      <c r="AN209" s="108">
        <f t="shared" si="167"/>
        <v>300</v>
      </c>
      <c r="AO209" s="279">
        <v>30</v>
      </c>
      <c r="AP209" s="108">
        <f t="shared" si="173"/>
        <v>600</v>
      </c>
      <c r="AQ209" s="279"/>
      <c r="AR209" s="108">
        <f t="shared" si="159"/>
        <v>0</v>
      </c>
      <c r="AS209" s="108">
        <f t="shared" si="168"/>
        <v>600</v>
      </c>
      <c r="AT209" s="279"/>
      <c r="AU209" s="108">
        <f t="shared" si="169"/>
        <v>0</v>
      </c>
      <c r="AV209" s="279"/>
      <c r="AW209" s="108">
        <f t="shared" si="170"/>
        <v>0</v>
      </c>
      <c r="AX209" s="108">
        <f t="shared" si="158"/>
        <v>0</v>
      </c>
      <c r="AY209" s="108">
        <f t="shared" si="171"/>
        <v>1500</v>
      </c>
      <c r="AZ209" s="279">
        <v>2000</v>
      </c>
      <c r="BA209" s="279">
        <v>1500</v>
      </c>
    </row>
    <row r="210" s="236" customFormat="1" ht="20" customHeight="1" spans="1:53">
      <c r="A210" s="255">
        <v>204</v>
      </c>
      <c r="B210" s="258" t="s">
        <v>692</v>
      </c>
      <c r="C210" s="14" t="s">
        <v>846</v>
      </c>
      <c r="D210" s="14" t="s">
        <v>847</v>
      </c>
      <c r="E210" s="14" t="s">
        <v>848</v>
      </c>
      <c r="F210" s="90" t="s">
        <v>774</v>
      </c>
      <c r="G210" s="14">
        <v>5</v>
      </c>
      <c r="H210" s="294" t="s">
        <v>849</v>
      </c>
      <c r="I210" s="108"/>
      <c r="J210" s="108">
        <f t="shared" si="148"/>
        <v>0</v>
      </c>
      <c r="K210" s="108"/>
      <c r="L210" s="108">
        <f t="shared" si="160"/>
        <v>0</v>
      </c>
      <c r="M210" s="108"/>
      <c r="N210" s="108">
        <f t="shared" si="154"/>
        <v>0</v>
      </c>
      <c r="O210" s="108"/>
      <c r="P210" s="108">
        <f t="shared" si="155"/>
        <v>0</v>
      </c>
      <c r="Q210" s="108">
        <f t="shared" si="172"/>
        <v>0</v>
      </c>
      <c r="R210" s="108">
        <v>2</v>
      </c>
      <c r="S210" s="108">
        <f t="shared" si="161"/>
        <v>600</v>
      </c>
      <c r="T210" s="108"/>
      <c r="U210" s="108">
        <f t="shared" si="145"/>
        <v>0</v>
      </c>
      <c r="V210" s="108">
        <f t="shared" si="162"/>
        <v>600</v>
      </c>
      <c r="W210" s="108">
        <v>1</v>
      </c>
      <c r="X210" s="108">
        <f t="shared" si="174"/>
        <v>400</v>
      </c>
      <c r="Y210" s="108"/>
      <c r="Z210" s="108">
        <f t="shared" si="146"/>
        <v>0</v>
      </c>
      <c r="AA210" s="108">
        <f t="shared" si="156"/>
        <v>400</v>
      </c>
      <c r="AB210" s="108"/>
      <c r="AC210" s="108">
        <f t="shared" si="147"/>
        <v>0</v>
      </c>
      <c r="AD210" s="108"/>
      <c r="AE210" s="108">
        <v>0</v>
      </c>
      <c r="AF210" s="108"/>
      <c r="AG210" s="108">
        <f t="shared" si="163"/>
        <v>0</v>
      </c>
      <c r="AH210" s="108"/>
      <c r="AI210" s="108">
        <f t="shared" si="164"/>
        <v>0</v>
      </c>
      <c r="AJ210" s="108">
        <v>3</v>
      </c>
      <c r="AK210" s="108">
        <f t="shared" si="165"/>
        <v>900</v>
      </c>
      <c r="AL210" s="108"/>
      <c r="AM210" s="108">
        <f t="shared" si="166"/>
        <v>0</v>
      </c>
      <c r="AN210" s="108">
        <f t="shared" si="167"/>
        <v>900</v>
      </c>
      <c r="AO210" s="108">
        <v>20</v>
      </c>
      <c r="AP210" s="108">
        <f t="shared" si="173"/>
        <v>400</v>
      </c>
      <c r="AQ210" s="108"/>
      <c r="AR210" s="108">
        <f t="shared" si="159"/>
        <v>0</v>
      </c>
      <c r="AS210" s="108">
        <f t="shared" si="168"/>
        <v>400</v>
      </c>
      <c r="AT210" s="108"/>
      <c r="AU210" s="108">
        <f t="shared" si="169"/>
        <v>0</v>
      </c>
      <c r="AV210" s="108"/>
      <c r="AW210" s="108">
        <f t="shared" si="170"/>
        <v>0</v>
      </c>
      <c r="AX210" s="108">
        <f t="shared" si="158"/>
        <v>0</v>
      </c>
      <c r="AY210" s="108">
        <f t="shared" si="171"/>
        <v>2300</v>
      </c>
      <c r="AZ210" s="108">
        <v>5000</v>
      </c>
      <c r="BA210" s="108">
        <v>2300</v>
      </c>
    </row>
    <row r="211" s="236" customFormat="1" ht="20" customHeight="1" spans="1:53">
      <c r="A211" s="255">
        <v>205</v>
      </c>
      <c r="B211" s="258" t="s">
        <v>692</v>
      </c>
      <c r="C211" s="59" t="s">
        <v>850</v>
      </c>
      <c r="D211" s="59" t="s">
        <v>851</v>
      </c>
      <c r="E211" s="59" t="s">
        <v>852</v>
      </c>
      <c r="F211" s="62" t="s">
        <v>853</v>
      </c>
      <c r="G211" s="59">
        <v>5</v>
      </c>
      <c r="H211" s="294" t="s">
        <v>854</v>
      </c>
      <c r="I211" s="279"/>
      <c r="J211" s="108">
        <f t="shared" si="148"/>
        <v>0</v>
      </c>
      <c r="K211" s="279"/>
      <c r="L211" s="108">
        <f t="shared" si="160"/>
        <v>0</v>
      </c>
      <c r="M211" s="279"/>
      <c r="N211" s="108">
        <f t="shared" si="154"/>
        <v>0</v>
      </c>
      <c r="O211" s="279"/>
      <c r="P211" s="108">
        <f t="shared" si="155"/>
        <v>0</v>
      </c>
      <c r="Q211" s="108">
        <f t="shared" si="172"/>
        <v>0</v>
      </c>
      <c r="R211" s="279"/>
      <c r="S211" s="108">
        <f t="shared" si="161"/>
        <v>0</v>
      </c>
      <c r="T211" s="279"/>
      <c r="U211" s="108">
        <f t="shared" si="145"/>
        <v>0</v>
      </c>
      <c r="V211" s="108">
        <f t="shared" si="162"/>
        <v>0</v>
      </c>
      <c r="W211" s="279"/>
      <c r="X211" s="108">
        <f t="shared" si="174"/>
        <v>0</v>
      </c>
      <c r="Y211" s="279"/>
      <c r="Z211" s="108">
        <f t="shared" si="146"/>
        <v>0</v>
      </c>
      <c r="AA211" s="108">
        <f t="shared" si="156"/>
        <v>0</v>
      </c>
      <c r="AB211" s="279"/>
      <c r="AC211" s="108">
        <f t="shared" si="147"/>
        <v>0</v>
      </c>
      <c r="AD211" s="279"/>
      <c r="AE211" s="108">
        <v>0</v>
      </c>
      <c r="AF211" s="279"/>
      <c r="AG211" s="108">
        <f t="shared" si="163"/>
        <v>0</v>
      </c>
      <c r="AH211" s="279"/>
      <c r="AI211" s="108">
        <f t="shared" si="164"/>
        <v>0</v>
      </c>
      <c r="AJ211" s="279">
        <v>2</v>
      </c>
      <c r="AK211" s="108">
        <f t="shared" si="165"/>
        <v>600</v>
      </c>
      <c r="AL211" s="279">
        <v>7</v>
      </c>
      <c r="AM211" s="108">
        <f t="shared" si="166"/>
        <v>2100</v>
      </c>
      <c r="AN211" s="108">
        <f t="shared" si="167"/>
        <v>2700</v>
      </c>
      <c r="AO211" s="279"/>
      <c r="AP211" s="108">
        <f t="shared" si="173"/>
        <v>0</v>
      </c>
      <c r="AQ211" s="279"/>
      <c r="AR211" s="108">
        <f t="shared" si="159"/>
        <v>0</v>
      </c>
      <c r="AS211" s="108">
        <f t="shared" si="168"/>
        <v>0</v>
      </c>
      <c r="AT211" s="279"/>
      <c r="AU211" s="108">
        <f t="shared" si="169"/>
        <v>0</v>
      </c>
      <c r="AV211" s="279"/>
      <c r="AW211" s="108">
        <f t="shared" si="170"/>
        <v>0</v>
      </c>
      <c r="AX211" s="108">
        <f t="shared" si="158"/>
        <v>0</v>
      </c>
      <c r="AY211" s="108">
        <f t="shared" si="171"/>
        <v>2700</v>
      </c>
      <c r="AZ211" s="279">
        <v>5000</v>
      </c>
      <c r="BA211" s="279">
        <v>2700</v>
      </c>
    </row>
    <row r="212" s="236" customFormat="1" ht="20" customHeight="1" spans="1:53">
      <c r="A212" s="255">
        <v>206</v>
      </c>
      <c r="B212" s="258" t="s">
        <v>692</v>
      </c>
      <c r="C212" s="94" t="s">
        <v>855</v>
      </c>
      <c r="D212" s="95" t="s">
        <v>856</v>
      </c>
      <c r="E212" s="95" t="s">
        <v>857</v>
      </c>
      <c r="F212" s="58" t="s">
        <v>858</v>
      </c>
      <c r="G212" s="59">
        <v>2</v>
      </c>
      <c r="H212" s="294" t="s">
        <v>859</v>
      </c>
      <c r="I212" s="279"/>
      <c r="J212" s="108">
        <f t="shared" si="148"/>
        <v>0</v>
      </c>
      <c r="K212" s="279"/>
      <c r="L212" s="108">
        <f t="shared" si="160"/>
        <v>0</v>
      </c>
      <c r="M212" s="279"/>
      <c r="N212" s="108">
        <f t="shared" si="154"/>
        <v>0</v>
      </c>
      <c r="O212" s="279"/>
      <c r="P212" s="108">
        <f t="shared" si="155"/>
        <v>0</v>
      </c>
      <c r="Q212" s="108">
        <f t="shared" si="172"/>
        <v>0</v>
      </c>
      <c r="R212" s="279"/>
      <c r="S212" s="108">
        <f t="shared" si="161"/>
        <v>0</v>
      </c>
      <c r="T212" s="279"/>
      <c r="U212" s="108">
        <f t="shared" si="145"/>
        <v>0</v>
      </c>
      <c r="V212" s="108">
        <f t="shared" si="162"/>
        <v>0</v>
      </c>
      <c r="W212" s="279"/>
      <c r="X212" s="108">
        <f t="shared" si="174"/>
        <v>0</v>
      </c>
      <c r="Y212" s="279"/>
      <c r="Z212" s="108">
        <f t="shared" si="146"/>
        <v>0</v>
      </c>
      <c r="AA212" s="108">
        <f t="shared" si="156"/>
        <v>0</v>
      </c>
      <c r="AB212" s="279"/>
      <c r="AC212" s="108">
        <f t="shared" si="147"/>
        <v>0</v>
      </c>
      <c r="AD212" s="279"/>
      <c r="AE212" s="108">
        <v>0</v>
      </c>
      <c r="AF212" s="279"/>
      <c r="AG212" s="108">
        <f t="shared" si="163"/>
        <v>0</v>
      </c>
      <c r="AH212" s="279"/>
      <c r="AI212" s="108">
        <f t="shared" si="164"/>
        <v>0</v>
      </c>
      <c r="AJ212" s="279">
        <v>1</v>
      </c>
      <c r="AK212" s="108">
        <f t="shared" si="165"/>
        <v>300</v>
      </c>
      <c r="AL212" s="279"/>
      <c r="AM212" s="108">
        <f t="shared" si="166"/>
        <v>0</v>
      </c>
      <c r="AN212" s="108">
        <f t="shared" si="167"/>
        <v>300</v>
      </c>
      <c r="AO212" s="279"/>
      <c r="AP212" s="108">
        <f t="shared" si="173"/>
        <v>0</v>
      </c>
      <c r="AQ212" s="279"/>
      <c r="AR212" s="108">
        <f t="shared" si="159"/>
        <v>0</v>
      </c>
      <c r="AS212" s="108">
        <f t="shared" si="168"/>
        <v>0</v>
      </c>
      <c r="AT212" s="279"/>
      <c r="AU212" s="108">
        <f t="shared" si="169"/>
        <v>0</v>
      </c>
      <c r="AV212" s="279"/>
      <c r="AW212" s="108">
        <f t="shared" si="170"/>
        <v>0</v>
      </c>
      <c r="AX212" s="108">
        <f t="shared" si="158"/>
        <v>0</v>
      </c>
      <c r="AY212" s="108">
        <f t="shared" si="171"/>
        <v>300</v>
      </c>
      <c r="AZ212" s="279">
        <v>2000</v>
      </c>
      <c r="BA212" s="279">
        <v>300</v>
      </c>
    </row>
    <row r="213" s="236" customFormat="1" ht="20" customHeight="1" spans="1:53">
      <c r="A213" s="255">
        <v>207</v>
      </c>
      <c r="B213" s="258" t="s">
        <v>860</v>
      </c>
      <c r="C213" s="55" t="s">
        <v>861</v>
      </c>
      <c r="D213" s="55" t="s">
        <v>862</v>
      </c>
      <c r="E213" s="56" t="s">
        <v>863</v>
      </c>
      <c r="F213" s="17" t="s">
        <v>864</v>
      </c>
      <c r="G213" s="56">
        <v>5</v>
      </c>
      <c r="H213" s="288" t="s">
        <v>865</v>
      </c>
      <c r="I213" s="282"/>
      <c r="J213" s="108">
        <f t="shared" si="148"/>
        <v>0</v>
      </c>
      <c r="K213" s="282"/>
      <c r="L213" s="108">
        <f t="shared" si="160"/>
        <v>0</v>
      </c>
      <c r="M213" s="279"/>
      <c r="N213" s="108">
        <f t="shared" si="154"/>
        <v>0</v>
      </c>
      <c r="O213" s="282"/>
      <c r="P213" s="108">
        <f t="shared" si="155"/>
        <v>0</v>
      </c>
      <c r="Q213" s="108">
        <f t="shared" si="172"/>
        <v>0</v>
      </c>
      <c r="R213" s="282">
        <v>3</v>
      </c>
      <c r="S213" s="108">
        <f t="shared" si="161"/>
        <v>900</v>
      </c>
      <c r="T213" s="282"/>
      <c r="U213" s="108">
        <f t="shared" si="145"/>
        <v>0</v>
      </c>
      <c r="V213" s="108">
        <f t="shared" si="162"/>
        <v>900</v>
      </c>
      <c r="W213" s="282"/>
      <c r="X213" s="108">
        <f t="shared" si="174"/>
        <v>0</v>
      </c>
      <c r="Y213" s="282"/>
      <c r="Z213" s="108">
        <f t="shared" si="146"/>
        <v>0</v>
      </c>
      <c r="AA213" s="108">
        <f t="shared" si="156"/>
        <v>0</v>
      </c>
      <c r="AB213" s="282"/>
      <c r="AC213" s="108">
        <f t="shared" si="147"/>
        <v>0</v>
      </c>
      <c r="AD213" s="159"/>
      <c r="AE213" s="108">
        <v>0</v>
      </c>
      <c r="AF213" s="282"/>
      <c r="AG213" s="108">
        <f t="shared" si="163"/>
        <v>0</v>
      </c>
      <c r="AH213" s="282"/>
      <c r="AI213" s="108">
        <f t="shared" si="164"/>
        <v>0</v>
      </c>
      <c r="AJ213" s="282">
        <v>6</v>
      </c>
      <c r="AK213" s="108">
        <f t="shared" si="165"/>
        <v>1800</v>
      </c>
      <c r="AL213" s="282"/>
      <c r="AM213" s="108">
        <f t="shared" si="166"/>
        <v>0</v>
      </c>
      <c r="AN213" s="108">
        <f t="shared" si="167"/>
        <v>1800</v>
      </c>
      <c r="AO213" s="282">
        <v>12</v>
      </c>
      <c r="AP213" s="108">
        <f t="shared" si="173"/>
        <v>240</v>
      </c>
      <c r="AQ213" s="282"/>
      <c r="AR213" s="108">
        <f t="shared" si="159"/>
        <v>0</v>
      </c>
      <c r="AS213" s="108">
        <f t="shared" si="168"/>
        <v>240</v>
      </c>
      <c r="AT213" s="282"/>
      <c r="AU213" s="108">
        <f t="shared" si="169"/>
        <v>0</v>
      </c>
      <c r="AV213" s="282"/>
      <c r="AW213" s="108">
        <f t="shared" si="170"/>
        <v>0</v>
      </c>
      <c r="AX213" s="108">
        <f t="shared" si="158"/>
        <v>0</v>
      </c>
      <c r="AY213" s="108">
        <f t="shared" si="171"/>
        <v>2940</v>
      </c>
      <c r="AZ213" s="279">
        <v>5000</v>
      </c>
      <c r="BA213" s="279">
        <v>2940</v>
      </c>
    </row>
    <row r="214" s="236" customFormat="1" ht="20" customHeight="1" spans="1:53">
      <c r="A214" s="255">
        <v>208</v>
      </c>
      <c r="B214" s="258" t="s">
        <v>860</v>
      </c>
      <c r="C214" s="55" t="s">
        <v>861</v>
      </c>
      <c r="D214" s="18" t="s">
        <v>503</v>
      </c>
      <c r="E214" s="18" t="s">
        <v>866</v>
      </c>
      <c r="F214" s="58" t="s">
        <v>867</v>
      </c>
      <c r="G214" s="59">
        <v>3</v>
      </c>
      <c r="H214" s="292" t="s">
        <v>868</v>
      </c>
      <c r="I214" s="279"/>
      <c r="J214" s="108">
        <f t="shared" si="148"/>
        <v>0</v>
      </c>
      <c r="K214" s="279">
        <v>2</v>
      </c>
      <c r="L214" s="108">
        <f t="shared" si="160"/>
        <v>1200</v>
      </c>
      <c r="M214" s="279"/>
      <c r="N214" s="108">
        <f t="shared" si="154"/>
        <v>0</v>
      </c>
      <c r="O214" s="279"/>
      <c r="P214" s="108">
        <f t="shared" si="155"/>
        <v>0</v>
      </c>
      <c r="Q214" s="108">
        <f t="shared" si="172"/>
        <v>1200</v>
      </c>
      <c r="R214" s="279">
        <v>2</v>
      </c>
      <c r="S214" s="108">
        <f t="shared" si="161"/>
        <v>600</v>
      </c>
      <c r="T214" s="279"/>
      <c r="U214" s="108">
        <f t="shared" si="145"/>
        <v>0</v>
      </c>
      <c r="V214" s="108">
        <f t="shared" si="162"/>
        <v>600</v>
      </c>
      <c r="W214" s="279"/>
      <c r="X214" s="108">
        <f t="shared" si="174"/>
        <v>0</v>
      </c>
      <c r="Y214" s="279"/>
      <c r="Z214" s="108">
        <f t="shared" si="146"/>
        <v>0</v>
      </c>
      <c r="AA214" s="108">
        <f t="shared" si="156"/>
        <v>0</v>
      </c>
      <c r="AB214" s="279"/>
      <c r="AC214" s="108">
        <f t="shared" si="147"/>
        <v>0</v>
      </c>
      <c r="AD214" s="151"/>
      <c r="AE214" s="108">
        <v>0</v>
      </c>
      <c r="AF214" s="279"/>
      <c r="AG214" s="108">
        <f t="shared" si="163"/>
        <v>0</v>
      </c>
      <c r="AH214" s="279"/>
      <c r="AI214" s="108">
        <f t="shared" si="164"/>
        <v>0</v>
      </c>
      <c r="AJ214" s="279">
        <v>3</v>
      </c>
      <c r="AK214" s="108">
        <f t="shared" si="165"/>
        <v>900</v>
      </c>
      <c r="AL214" s="279"/>
      <c r="AM214" s="108">
        <f t="shared" si="166"/>
        <v>0</v>
      </c>
      <c r="AN214" s="108">
        <f t="shared" si="167"/>
        <v>900</v>
      </c>
      <c r="AO214" s="279">
        <v>11</v>
      </c>
      <c r="AP214" s="108">
        <f t="shared" si="173"/>
        <v>220</v>
      </c>
      <c r="AQ214" s="279"/>
      <c r="AR214" s="108">
        <f t="shared" si="159"/>
        <v>0</v>
      </c>
      <c r="AS214" s="108">
        <f t="shared" ref="AS214:AS244" si="175">AP214+AR214</f>
        <v>220</v>
      </c>
      <c r="AT214" s="279"/>
      <c r="AU214" s="108">
        <f t="shared" si="169"/>
        <v>0</v>
      </c>
      <c r="AV214" s="279"/>
      <c r="AW214" s="108">
        <f t="shared" si="170"/>
        <v>0</v>
      </c>
      <c r="AX214" s="108">
        <f t="shared" ref="AX214:AX248" si="176">AU214+AW214</f>
        <v>0</v>
      </c>
      <c r="AY214" s="108">
        <f t="shared" ref="AY214:AY248" si="177">Q214+V214+AA214+AC214+AE214+AN214+AS214+AX214</f>
        <v>2920</v>
      </c>
      <c r="AZ214" s="279">
        <v>3000</v>
      </c>
      <c r="BA214" s="279">
        <v>2920</v>
      </c>
    </row>
    <row r="215" s="236" customFormat="1" ht="20" customHeight="1" spans="1:53">
      <c r="A215" s="255">
        <v>209</v>
      </c>
      <c r="B215" s="258" t="s">
        <v>860</v>
      </c>
      <c r="C215" s="55" t="s">
        <v>861</v>
      </c>
      <c r="D215" s="59" t="s">
        <v>869</v>
      </c>
      <c r="E215" s="59" t="s">
        <v>870</v>
      </c>
      <c r="F215" s="58" t="s">
        <v>871</v>
      </c>
      <c r="G215" s="59">
        <v>2</v>
      </c>
      <c r="H215" s="294" t="s">
        <v>872</v>
      </c>
      <c r="I215" s="283"/>
      <c r="J215" s="108">
        <f t="shared" si="148"/>
        <v>0</v>
      </c>
      <c r="K215" s="283"/>
      <c r="L215" s="108">
        <f t="shared" si="160"/>
        <v>0</v>
      </c>
      <c r="M215" s="279"/>
      <c r="N215" s="108">
        <f t="shared" si="154"/>
        <v>0</v>
      </c>
      <c r="O215" s="279"/>
      <c r="P215" s="108">
        <f t="shared" si="155"/>
        <v>0</v>
      </c>
      <c r="Q215" s="108">
        <f t="shared" si="172"/>
        <v>0</v>
      </c>
      <c r="R215" s="279">
        <v>3</v>
      </c>
      <c r="S215" s="108">
        <f t="shared" si="161"/>
        <v>900</v>
      </c>
      <c r="T215" s="279"/>
      <c r="U215" s="108">
        <f t="shared" si="145"/>
        <v>0</v>
      </c>
      <c r="V215" s="108">
        <f t="shared" si="162"/>
        <v>900</v>
      </c>
      <c r="W215" s="279"/>
      <c r="X215" s="108">
        <f t="shared" si="174"/>
        <v>0</v>
      </c>
      <c r="Y215" s="279"/>
      <c r="Z215" s="108">
        <f t="shared" si="146"/>
        <v>0</v>
      </c>
      <c r="AA215" s="108">
        <f t="shared" si="156"/>
        <v>0</v>
      </c>
      <c r="AB215" s="279"/>
      <c r="AC215" s="108">
        <f t="shared" si="147"/>
        <v>0</v>
      </c>
      <c r="AD215" s="151"/>
      <c r="AE215" s="108">
        <v>0</v>
      </c>
      <c r="AF215" s="279">
        <v>2</v>
      </c>
      <c r="AG215" s="108">
        <f t="shared" si="163"/>
        <v>2000</v>
      </c>
      <c r="AH215" s="279">
        <v>1</v>
      </c>
      <c r="AI215" s="108">
        <f t="shared" si="164"/>
        <v>300</v>
      </c>
      <c r="AJ215" s="279">
        <v>4</v>
      </c>
      <c r="AK215" s="108">
        <f t="shared" si="165"/>
        <v>1200</v>
      </c>
      <c r="AL215" s="279"/>
      <c r="AM215" s="108">
        <f t="shared" si="166"/>
        <v>0</v>
      </c>
      <c r="AN215" s="108">
        <f t="shared" si="167"/>
        <v>3500</v>
      </c>
      <c r="AO215" s="279">
        <v>15</v>
      </c>
      <c r="AP215" s="108">
        <f t="shared" si="173"/>
        <v>300</v>
      </c>
      <c r="AQ215" s="279"/>
      <c r="AR215" s="108">
        <f t="shared" si="159"/>
        <v>0</v>
      </c>
      <c r="AS215" s="108">
        <f t="shared" si="175"/>
        <v>300</v>
      </c>
      <c r="AT215" s="279"/>
      <c r="AU215" s="108">
        <f t="shared" si="169"/>
        <v>0</v>
      </c>
      <c r="AV215" s="279"/>
      <c r="AW215" s="108">
        <f t="shared" si="170"/>
        <v>0</v>
      </c>
      <c r="AX215" s="108">
        <f t="shared" si="176"/>
        <v>0</v>
      </c>
      <c r="AY215" s="108">
        <f t="shared" si="177"/>
        <v>4700</v>
      </c>
      <c r="AZ215" s="279">
        <v>2000</v>
      </c>
      <c r="BA215" s="279">
        <v>2000</v>
      </c>
    </row>
    <row r="216" s="236" customFormat="1" ht="20" customHeight="1" spans="1:53">
      <c r="A216" s="255">
        <v>210</v>
      </c>
      <c r="B216" s="258" t="s">
        <v>860</v>
      </c>
      <c r="C216" s="59" t="s">
        <v>873</v>
      </c>
      <c r="D216" s="59" t="s">
        <v>874</v>
      </c>
      <c r="E216" s="59" t="s">
        <v>875</v>
      </c>
      <c r="F216" s="62" t="s">
        <v>876</v>
      </c>
      <c r="G216" s="59">
        <v>4</v>
      </c>
      <c r="H216" s="294" t="s">
        <v>877</v>
      </c>
      <c r="I216" s="279"/>
      <c r="J216" s="108">
        <f t="shared" si="148"/>
        <v>0</v>
      </c>
      <c r="K216" s="279"/>
      <c r="L216" s="108">
        <f t="shared" si="160"/>
        <v>0</v>
      </c>
      <c r="M216" s="279"/>
      <c r="N216" s="108">
        <f t="shared" si="154"/>
        <v>0</v>
      </c>
      <c r="O216" s="279"/>
      <c r="P216" s="108">
        <f t="shared" si="155"/>
        <v>0</v>
      </c>
      <c r="Q216" s="108">
        <f t="shared" si="172"/>
        <v>0</v>
      </c>
      <c r="R216" s="279">
        <v>3</v>
      </c>
      <c r="S216" s="108">
        <f t="shared" si="161"/>
        <v>900</v>
      </c>
      <c r="T216" s="279"/>
      <c r="U216" s="108">
        <f t="shared" si="145"/>
        <v>0</v>
      </c>
      <c r="V216" s="108">
        <f t="shared" si="162"/>
        <v>900</v>
      </c>
      <c r="W216" s="279"/>
      <c r="X216" s="108">
        <f t="shared" si="174"/>
        <v>0</v>
      </c>
      <c r="Y216" s="279"/>
      <c r="Z216" s="108">
        <f t="shared" si="146"/>
        <v>0</v>
      </c>
      <c r="AA216" s="108">
        <f t="shared" si="156"/>
        <v>0</v>
      </c>
      <c r="AB216" s="279"/>
      <c r="AC216" s="108">
        <f t="shared" si="147"/>
        <v>0</v>
      </c>
      <c r="AD216" s="151"/>
      <c r="AE216" s="108">
        <v>0</v>
      </c>
      <c r="AF216" s="279"/>
      <c r="AG216" s="108">
        <f t="shared" si="163"/>
        <v>0</v>
      </c>
      <c r="AH216" s="279"/>
      <c r="AI216" s="108">
        <f t="shared" si="164"/>
        <v>0</v>
      </c>
      <c r="AJ216" s="279">
        <v>3</v>
      </c>
      <c r="AK216" s="108">
        <f t="shared" si="165"/>
        <v>900</v>
      </c>
      <c r="AL216" s="279"/>
      <c r="AM216" s="108">
        <f t="shared" si="166"/>
        <v>0</v>
      </c>
      <c r="AN216" s="108">
        <f t="shared" si="167"/>
        <v>900</v>
      </c>
      <c r="AO216" s="279"/>
      <c r="AP216" s="108">
        <f t="shared" si="173"/>
        <v>0</v>
      </c>
      <c r="AQ216" s="279">
        <v>20</v>
      </c>
      <c r="AR216" s="108">
        <f t="shared" si="159"/>
        <v>400</v>
      </c>
      <c r="AS216" s="108">
        <f t="shared" si="175"/>
        <v>400</v>
      </c>
      <c r="AT216" s="279"/>
      <c r="AU216" s="108">
        <f t="shared" si="169"/>
        <v>0</v>
      </c>
      <c r="AV216" s="279"/>
      <c r="AW216" s="108">
        <f t="shared" si="170"/>
        <v>0</v>
      </c>
      <c r="AX216" s="108">
        <f t="shared" si="176"/>
        <v>0</v>
      </c>
      <c r="AY216" s="108">
        <f t="shared" si="177"/>
        <v>2200</v>
      </c>
      <c r="AZ216" s="279">
        <v>2000</v>
      </c>
      <c r="BA216" s="279">
        <v>2200</v>
      </c>
    </row>
    <row r="217" s="236" customFormat="1" ht="20" customHeight="1" spans="1:53">
      <c r="A217" s="255">
        <v>211</v>
      </c>
      <c r="B217" s="258" t="s">
        <v>860</v>
      </c>
      <c r="C217" s="55" t="s">
        <v>878</v>
      </c>
      <c r="D217" s="55" t="s">
        <v>879</v>
      </c>
      <c r="E217" s="56" t="s">
        <v>880</v>
      </c>
      <c r="F217" s="17" t="s">
        <v>881</v>
      </c>
      <c r="G217" s="56">
        <v>1</v>
      </c>
      <c r="H217" s="288" t="s">
        <v>882</v>
      </c>
      <c r="I217" s="282"/>
      <c r="J217" s="108">
        <f t="shared" si="148"/>
        <v>0</v>
      </c>
      <c r="K217" s="282"/>
      <c r="L217" s="108">
        <f t="shared" si="160"/>
        <v>0</v>
      </c>
      <c r="M217" s="279"/>
      <c r="N217" s="108">
        <f t="shared" si="154"/>
        <v>0</v>
      </c>
      <c r="O217" s="282"/>
      <c r="P217" s="108">
        <f t="shared" si="155"/>
        <v>0</v>
      </c>
      <c r="Q217" s="108">
        <f t="shared" si="172"/>
        <v>0</v>
      </c>
      <c r="R217" s="282"/>
      <c r="S217" s="108">
        <f t="shared" si="161"/>
        <v>0</v>
      </c>
      <c r="T217" s="282"/>
      <c r="U217" s="108">
        <f t="shared" si="145"/>
        <v>0</v>
      </c>
      <c r="V217" s="108">
        <f t="shared" si="162"/>
        <v>0</v>
      </c>
      <c r="W217" s="282"/>
      <c r="X217" s="108">
        <f t="shared" si="174"/>
        <v>0</v>
      </c>
      <c r="Y217" s="282"/>
      <c r="Z217" s="108">
        <f t="shared" si="146"/>
        <v>0</v>
      </c>
      <c r="AA217" s="108">
        <f t="shared" si="156"/>
        <v>0</v>
      </c>
      <c r="AB217" s="282"/>
      <c r="AC217" s="108">
        <f t="shared" si="147"/>
        <v>0</v>
      </c>
      <c r="AD217" s="159"/>
      <c r="AE217" s="108">
        <v>0</v>
      </c>
      <c r="AF217" s="282"/>
      <c r="AG217" s="108">
        <f t="shared" si="163"/>
        <v>0</v>
      </c>
      <c r="AH217" s="282"/>
      <c r="AI217" s="108">
        <f t="shared" si="164"/>
        <v>0</v>
      </c>
      <c r="AJ217" s="282"/>
      <c r="AK217" s="108">
        <f t="shared" si="165"/>
        <v>0</v>
      </c>
      <c r="AL217" s="282"/>
      <c r="AM217" s="108">
        <f t="shared" si="166"/>
        <v>0</v>
      </c>
      <c r="AN217" s="108">
        <f t="shared" si="167"/>
        <v>0</v>
      </c>
      <c r="AO217" s="282">
        <v>20</v>
      </c>
      <c r="AP217" s="108">
        <f t="shared" si="173"/>
        <v>400</v>
      </c>
      <c r="AQ217" s="282"/>
      <c r="AR217" s="108">
        <f t="shared" ref="AR217:AR248" si="178">AQ217*20</f>
        <v>0</v>
      </c>
      <c r="AS217" s="108">
        <f t="shared" si="175"/>
        <v>400</v>
      </c>
      <c r="AT217" s="282"/>
      <c r="AU217" s="108">
        <f t="shared" si="169"/>
        <v>0</v>
      </c>
      <c r="AV217" s="282">
        <v>1</v>
      </c>
      <c r="AW217" s="108">
        <f t="shared" si="170"/>
        <v>600</v>
      </c>
      <c r="AX217" s="108">
        <f t="shared" si="176"/>
        <v>600</v>
      </c>
      <c r="AY217" s="108">
        <f t="shared" si="177"/>
        <v>1000</v>
      </c>
      <c r="AZ217" s="279">
        <v>1000</v>
      </c>
      <c r="BA217" s="279">
        <v>1000</v>
      </c>
    </row>
    <row r="218" s="236" customFormat="1" ht="20" customHeight="1" spans="1:53">
      <c r="A218" s="255">
        <v>212</v>
      </c>
      <c r="B218" s="258" t="s">
        <v>860</v>
      </c>
      <c r="C218" s="55" t="s">
        <v>878</v>
      </c>
      <c r="D218" s="18" t="s">
        <v>431</v>
      </c>
      <c r="E218" s="18" t="s">
        <v>883</v>
      </c>
      <c r="F218" s="58" t="s">
        <v>884</v>
      </c>
      <c r="G218" s="59">
        <v>3</v>
      </c>
      <c r="H218" s="292" t="s">
        <v>885</v>
      </c>
      <c r="I218" s="279"/>
      <c r="J218" s="108">
        <f t="shared" si="148"/>
        <v>0</v>
      </c>
      <c r="K218" s="279"/>
      <c r="L218" s="108">
        <f t="shared" si="160"/>
        <v>0</v>
      </c>
      <c r="M218" s="279"/>
      <c r="N218" s="108">
        <f t="shared" si="154"/>
        <v>0</v>
      </c>
      <c r="O218" s="279"/>
      <c r="P218" s="108">
        <f t="shared" si="155"/>
        <v>0</v>
      </c>
      <c r="Q218" s="108">
        <f t="shared" si="172"/>
        <v>0</v>
      </c>
      <c r="R218" s="279">
        <v>2</v>
      </c>
      <c r="S218" s="108">
        <f t="shared" si="161"/>
        <v>600</v>
      </c>
      <c r="T218" s="279"/>
      <c r="U218" s="108">
        <f t="shared" si="145"/>
        <v>0</v>
      </c>
      <c r="V218" s="108">
        <f t="shared" si="162"/>
        <v>600</v>
      </c>
      <c r="W218" s="279"/>
      <c r="X218" s="108">
        <f t="shared" si="174"/>
        <v>0</v>
      </c>
      <c r="Y218" s="279"/>
      <c r="Z218" s="108">
        <f t="shared" si="146"/>
        <v>0</v>
      </c>
      <c r="AA218" s="108">
        <f t="shared" si="156"/>
        <v>0</v>
      </c>
      <c r="AB218" s="279"/>
      <c r="AC218" s="108">
        <f t="shared" si="147"/>
        <v>0</v>
      </c>
      <c r="AD218" s="151"/>
      <c r="AE218" s="108">
        <v>0</v>
      </c>
      <c r="AF218" s="279"/>
      <c r="AG218" s="108">
        <f t="shared" si="163"/>
        <v>0</v>
      </c>
      <c r="AH218" s="279"/>
      <c r="AI218" s="108">
        <f t="shared" si="164"/>
        <v>0</v>
      </c>
      <c r="AJ218" s="279">
        <v>2</v>
      </c>
      <c r="AK218" s="108">
        <f t="shared" si="165"/>
        <v>600</v>
      </c>
      <c r="AL218" s="279"/>
      <c r="AM218" s="108">
        <f t="shared" si="166"/>
        <v>0</v>
      </c>
      <c r="AN218" s="108">
        <f t="shared" si="167"/>
        <v>600</v>
      </c>
      <c r="AO218" s="279">
        <v>20</v>
      </c>
      <c r="AP218" s="108">
        <f t="shared" si="173"/>
        <v>400</v>
      </c>
      <c r="AQ218" s="279"/>
      <c r="AR218" s="108">
        <f t="shared" si="178"/>
        <v>0</v>
      </c>
      <c r="AS218" s="108">
        <f t="shared" si="175"/>
        <v>400</v>
      </c>
      <c r="AT218" s="279"/>
      <c r="AU218" s="108">
        <f t="shared" si="169"/>
        <v>0</v>
      </c>
      <c r="AV218" s="279"/>
      <c r="AW218" s="108">
        <f t="shared" si="170"/>
        <v>0</v>
      </c>
      <c r="AX218" s="108">
        <f t="shared" si="176"/>
        <v>0</v>
      </c>
      <c r="AY218" s="108">
        <f t="shared" si="177"/>
        <v>1600</v>
      </c>
      <c r="AZ218" s="279">
        <v>3000</v>
      </c>
      <c r="BA218" s="279">
        <v>1600</v>
      </c>
    </row>
    <row r="219" s="236" customFormat="1" ht="20" customHeight="1" spans="1:53">
      <c r="A219" s="255">
        <v>213</v>
      </c>
      <c r="B219" s="258" t="s">
        <v>860</v>
      </c>
      <c r="C219" s="55" t="s">
        <v>878</v>
      </c>
      <c r="D219" s="59" t="s">
        <v>879</v>
      </c>
      <c r="E219" s="59" t="s">
        <v>886</v>
      </c>
      <c r="F219" s="62" t="s">
        <v>887</v>
      </c>
      <c r="G219" s="59">
        <v>4</v>
      </c>
      <c r="H219" s="294" t="s">
        <v>888</v>
      </c>
      <c r="I219" s="279"/>
      <c r="J219" s="108">
        <f t="shared" si="148"/>
        <v>0</v>
      </c>
      <c r="K219" s="279"/>
      <c r="L219" s="108">
        <f t="shared" si="160"/>
        <v>0</v>
      </c>
      <c r="M219" s="279"/>
      <c r="N219" s="108">
        <f t="shared" si="154"/>
        <v>0</v>
      </c>
      <c r="O219" s="279"/>
      <c r="P219" s="108">
        <f t="shared" si="155"/>
        <v>0</v>
      </c>
      <c r="Q219" s="108">
        <f t="shared" si="172"/>
        <v>0</v>
      </c>
      <c r="R219" s="279">
        <v>1</v>
      </c>
      <c r="S219" s="108">
        <f t="shared" si="161"/>
        <v>300</v>
      </c>
      <c r="T219" s="279"/>
      <c r="U219" s="108">
        <f t="shared" si="145"/>
        <v>0</v>
      </c>
      <c r="V219" s="108">
        <f t="shared" si="162"/>
        <v>300</v>
      </c>
      <c r="W219" s="279"/>
      <c r="X219" s="108">
        <f t="shared" si="174"/>
        <v>0</v>
      </c>
      <c r="Y219" s="279"/>
      <c r="Z219" s="108">
        <f t="shared" si="146"/>
        <v>0</v>
      </c>
      <c r="AA219" s="108">
        <f t="shared" si="156"/>
        <v>0</v>
      </c>
      <c r="AB219" s="279"/>
      <c r="AC219" s="108">
        <f t="shared" si="147"/>
        <v>0</v>
      </c>
      <c r="AD219" s="151"/>
      <c r="AE219" s="108">
        <v>0</v>
      </c>
      <c r="AF219" s="279"/>
      <c r="AG219" s="108">
        <f t="shared" si="163"/>
        <v>0</v>
      </c>
      <c r="AH219" s="279"/>
      <c r="AI219" s="108">
        <f t="shared" si="164"/>
        <v>0</v>
      </c>
      <c r="AJ219" s="279">
        <v>1</v>
      </c>
      <c r="AK219" s="108">
        <f t="shared" si="165"/>
        <v>300</v>
      </c>
      <c r="AL219" s="279"/>
      <c r="AM219" s="108">
        <f t="shared" si="166"/>
        <v>0</v>
      </c>
      <c r="AN219" s="108">
        <f t="shared" si="167"/>
        <v>300</v>
      </c>
      <c r="AO219" s="279">
        <v>20</v>
      </c>
      <c r="AP219" s="108">
        <f t="shared" si="173"/>
        <v>400</v>
      </c>
      <c r="AQ219" s="279"/>
      <c r="AR219" s="108">
        <f t="shared" si="178"/>
        <v>0</v>
      </c>
      <c r="AS219" s="108">
        <f t="shared" si="175"/>
        <v>400</v>
      </c>
      <c r="AT219" s="279"/>
      <c r="AU219" s="108">
        <f t="shared" si="169"/>
        <v>0</v>
      </c>
      <c r="AV219" s="279"/>
      <c r="AW219" s="108">
        <f t="shared" si="170"/>
        <v>0</v>
      </c>
      <c r="AX219" s="108">
        <f t="shared" si="176"/>
        <v>0</v>
      </c>
      <c r="AY219" s="108">
        <f t="shared" si="177"/>
        <v>1000</v>
      </c>
      <c r="AZ219" s="279">
        <v>4000</v>
      </c>
      <c r="BA219" s="279">
        <v>1000</v>
      </c>
    </row>
    <row r="220" s="236" customFormat="1" ht="20" customHeight="1" spans="1:53">
      <c r="A220" s="255">
        <v>214</v>
      </c>
      <c r="B220" s="258" t="s">
        <v>860</v>
      </c>
      <c r="C220" s="55" t="s">
        <v>889</v>
      </c>
      <c r="D220" s="55" t="s">
        <v>890</v>
      </c>
      <c r="E220" s="56" t="s">
        <v>891</v>
      </c>
      <c r="F220" s="17" t="s">
        <v>892</v>
      </c>
      <c r="G220" s="56">
        <v>6</v>
      </c>
      <c r="H220" s="288" t="s">
        <v>893</v>
      </c>
      <c r="I220" s="282"/>
      <c r="J220" s="108">
        <f t="shared" si="148"/>
        <v>0</v>
      </c>
      <c r="K220" s="282"/>
      <c r="L220" s="108">
        <f t="shared" si="160"/>
        <v>0</v>
      </c>
      <c r="M220" s="279"/>
      <c r="N220" s="108">
        <f t="shared" si="154"/>
        <v>0</v>
      </c>
      <c r="O220" s="282"/>
      <c r="P220" s="108">
        <f t="shared" si="155"/>
        <v>0</v>
      </c>
      <c r="Q220" s="108">
        <f t="shared" si="172"/>
        <v>0</v>
      </c>
      <c r="R220" s="282">
        <v>3</v>
      </c>
      <c r="S220" s="108">
        <f t="shared" si="161"/>
        <v>900</v>
      </c>
      <c r="T220" s="282"/>
      <c r="U220" s="108">
        <f t="shared" si="145"/>
        <v>0</v>
      </c>
      <c r="V220" s="108">
        <f t="shared" si="162"/>
        <v>900</v>
      </c>
      <c r="W220" s="282"/>
      <c r="X220" s="108">
        <f t="shared" si="174"/>
        <v>0</v>
      </c>
      <c r="Y220" s="282"/>
      <c r="Z220" s="108">
        <f t="shared" si="146"/>
        <v>0</v>
      </c>
      <c r="AA220" s="108">
        <f t="shared" si="156"/>
        <v>0</v>
      </c>
      <c r="AB220" s="282"/>
      <c r="AC220" s="108">
        <f t="shared" si="147"/>
        <v>0</v>
      </c>
      <c r="AD220" s="159"/>
      <c r="AE220" s="108">
        <v>0</v>
      </c>
      <c r="AF220" s="282"/>
      <c r="AG220" s="108">
        <f t="shared" si="163"/>
        <v>0</v>
      </c>
      <c r="AH220" s="282"/>
      <c r="AI220" s="108">
        <f t="shared" si="164"/>
        <v>0</v>
      </c>
      <c r="AJ220" s="282">
        <v>2</v>
      </c>
      <c r="AK220" s="108">
        <f t="shared" si="165"/>
        <v>600</v>
      </c>
      <c r="AL220" s="282"/>
      <c r="AM220" s="108">
        <f t="shared" si="166"/>
        <v>0</v>
      </c>
      <c r="AN220" s="108">
        <f t="shared" si="167"/>
        <v>600</v>
      </c>
      <c r="AO220" s="282">
        <v>10</v>
      </c>
      <c r="AP220" s="108">
        <f t="shared" si="173"/>
        <v>200</v>
      </c>
      <c r="AQ220" s="282"/>
      <c r="AR220" s="108">
        <f t="shared" si="178"/>
        <v>0</v>
      </c>
      <c r="AS220" s="108">
        <f t="shared" si="175"/>
        <v>200</v>
      </c>
      <c r="AT220" s="282"/>
      <c r="AU220" s="108">
        <f t="shared" si="169"/>
        <v>0</v>
      </c>
      <c r="AV220" s="282"/>
      <c r="AW220" s="108">
        <f t="shared" si="170"/>
        <v>0</v>
      </c>
      <c r="AX220" s="108">
        <f t="shared" si="176"/>
        <v>0</v>
      </c>
      <c r="AY220" s="108">
        <f t="shared" si="177"/>
        <v>1700</v>
      </c>
      <c r="AZ220" s="279">
        <v>6000</v>
      </c>
      <c r="BA220" s="279">
        <v>1700</v>
      </c>
    </row>
    <row r="221" s="236" customFormat="1" ht="20" customHeight="1" spans="1:53">
      <c r="A221" s="255">
        <v>215</v>
      </c>
      <c r="B221" s="258" t="s">
        <v>860</v>
      </c>
      <c r="C221" s="55" t="s">
        <v>889</v>
      </c>
      <c r="D221" s="55" t="s">
        <v>894</v>
      </c>
      <c r="E221" s="56" t="s">
        <v>895</v>
      </c>
      <c r="F221" s="17" t="s">
        <v>892</v>
      </c>
      <c r="G221" s="56">
        <v>9</v>
      </c>
      <c r="H221" s="288" t="s">
        <v>896</v>
      </c>
      <c r="I221" s="282"/>
      <c r="J221" s="108">
        <f t="shared" si="148"/>
        <v>0</v>
      </c>
      <c r="K221" s="282"/>
      <c r="L221" s="108">
        <f t="shared" si="160"/>
        <v>0</v>
      </c>
      <c r="M221" s="279"/>
      <c r="N221" s="108">
        <f t="shared" si="154"/>
        <v>0</v>
      </c>
      <c r="O221" s="282"/>
      <c r="P221" s="108">
        <f t="shared" si="155"/>
        <v>0</v>
      </c>
      <c r="Q221" s="108">
        <f t="shared" si="172"/>
        <v>0</v>
      </c>
      <c r="R221" s="282">
        <v>2.5</v>
      </c>
      <c r="S221" s="108">
        <f t="shared" si="161"/>
        <v>750</v>
      </c>
      <c r="T221" s="282"/>
      <c r="U221" s="108">
        <f t="shared" si="145"/>
        <v>0</v>
      </c>
      <c r="V221" s="108">
        <f t="shared" si="162"/>
        <v>750</v>
      </c>
      <c r="W221" s="282"/>
      <c r="X221" s="108">
        <f t="shared" si="174"/>
        <v>0</v>
      </c>
      <c r="Y221" s="282"/>
      <c r="Z221" s="108">
        <f t="shared" si="146"/>
        <v>0</v>
      </c>
      <c r="AA221" s="108">
        <f t="shared" si="156"/>
        <v>0</v>
      </c>
      <c r="AB221" s="282"/>
      <c r="AC221" s="108">
        <f t="shared" si="147"/>
        <v>0</v>
      </c>
      <c r="AD221" s="159"/>
      <c r="AE221" s="108">
        <v>0</v>
      </c>
      <c r="AF221" s="282"/>
      <c r="AG221" s="108">
        <f t="shared" si="163"/>
        <v>0</v>
      </c>
      <c r="AH221" s="282"/>
      <c r="AI221" s="108">
        <f t="shared" si="164"/>
        <v>0</v>
      </c>
      <c r="AJ221" s="282">
        <v>23</v>
      </c>
      <c r="AK221" s="108">
        <f t="shared" si="165"/>
        <v>6900</v>
      </c>
      <c r="AL221" s="282"/>
      <c r="AM221" s="108">
        <f t="shared" si="166"/>
        <v>0</v>
      </c>
      <c r="AN221" s="108">
        <f t="shared" si="167"/>
        <v>6900</v>
      </c>
      <c r="AO221" s="282">
        <v>24</v>
      </c>
      <c r="AP221" s="108">
        <f t="shared" si="173"/>
        <v>480</v>
      </c>
      <c r="AQ221" s="282"/>
      <c r="AR221" s="108">
        <f t="shared" si="178"/>
        <v>0</v>
      </c>
      <c r="AS221" s="108">
        <f t="shared" si="175"/>
        <v>480</v>
      </c>
      <c r="AT221" s="282"/>
      <c r="AU221" s="108">
        <f t="shared" si="169"/>
        <v>0</v>
      </c>
      <c r="AV221" s="282">
        <v>1</v>
      </c>
      <c r="AW221" s="108">
        <f t="shared" si="170"/>
        <v>600</v>
      </c>
      <c r="AX221" s="108">
        <f t="shared" si="176"/>
        <v>600</v>
      </c>
      <c r="AY221" s="108">
        <f t="shared" si="177"/>
        <v>8730</v>
      </c>
      <c r="AZ221" s="279">
        <v>9000</v>
      </c>
      <c r="BA221" s="279">
        <v>8730</v>
      </c>
    </row>
    <row r="222" s="236" customFormat="1" ht="20" customHeight="1" spans="1:53">
      <c r="A222" s="255">
        <v>216</v>
      </c>
      <c r="B222" s="258" t="s">
        <v>860</v>
      </c>
      <c r="C222" s="55" t="s">
        <v>889</v>
      </c>
      <c r="D222" s="55" t="s">
        <v>897</v>
      </c>
      <c r="E222" s="56" t="s">
        <v>898</v>
      </c>
      <c r="F222" s="17" t="s">
        <v>899</v>
      </c>
      <c r="G222" s="56">
        <v>4</v>
      </c>
      <c r="H222" s="288" t="s">
        <v>900</v>
      </c>
      <c r="I222" s="282"/>
      <c r="J222" s="108">
        <f t="shared" si="148"/>
        <v>0</v>
      </c>
      <c r="K222" s="282"/>
      <c r="L222" s="108">
        <f t="shared" si="160"/>
        <v>0</v>
      </c>
      <c r="M222" s="279"/>
      <c r="N222" s="108">
        <f t="shared" si="154"/>
        <v>0</v>
      </c>
      <c r="O222" s="282"/>
      <c r="P222" s="108">
        <f t="shared" si="155"/>
        <v>0</v>
      </c>
      <c r="Q222" s="108">
        <f t="shared" si="172"/>
        <v>0</v>
      </c>
      <c r="R222" s="282">
        <v>2.5</v>
      </c>
      <c r="S222" s="108">
        <f t="shared" si="161"/>
        <v>750</v>
      </c>
      <c r="T222" s="282"/>
      <c r="U222" s="108">
        <f t="shared" si="145"/>
        <v>0</v>
      </c>
      <c r="V222" s="108">
        <f t="shared" si="162"/>
        <v>750</v>
      </c>
      <c r="W222" s="282"/>
      <c r="X222" s="108">
        <f t="shared" si="174"/>
        <v>0</v>
      </c>
      <c r="Y222" s="282"/>
      <c r="Z222" s="108">
        <f t="shared" si="146"/>
        <v>0</v>
      </c>
      <c r="AA222" s="108">
        <f t="shared" si="156"/>
        <v>0</v>
      </c>
      <c r="AB222" s="282"/>
      <c r="AC222" s="108">
        <f t="shared" si="147"/>
        <v>0</v>
      </c>
      <c r="AD222" s="159"/>
      <c r="AE222" s="108">
        <v>0</v>
      </c>
      <c r="AF222" s="282"/>
      <c r="AG222" s="108">
        <f t="shared" si="163"/>
        <v>0</v>
      </c>
      <c r="AH222" s="282"/>
      <c r="AI222" s="108">
        <f t="shared" si="164"/>
        <v>0</v>
      </c>
      <c r="AJ222" s="282"/>
      <c r="AK222" s="108">
        <f t="shared" si="165"/>
        <v>0</v>
      </c>
      <c r="AL222" s="282"/>
      <c r="AM222" s="108">
        <f t="shared" si="166"/>
        <v>0</v>
      </c>
      <c r="AN222" s="108">
        <f t="shared" si="167"/>
        <v>0</v>
      </c>
      <c r="AO222" s="282"/>
      <c r="AP222" s="108">
        <f t="shared" si="173"/>
        <v>0</v>
      </c>
      <c r="AQ222" s="282"/>
      <c r="AR222" s="108">
        <f t="shared" si="178"/>
        <v>0</v>
      </c>
      <c r="AS222" s="108">
        <f t="shared" si="175"/>
        <v>0</v>
      </c>
      <c r="AT222" s="282"/>
      <c r="AU222" s="108">
        <f t="shared" si="169"/>
        <v>0</v>
      </c>
      <c r="AV222" s="282"/>
      <c r="AW222" s="108">
        <f t="shared" si="170"/>
        <v>0</v>
      </c>
      <c r="AX222" s="108">
        <f t="shared" si="176"/>
        <v>0</v>
      </c>
      <c r="AY222" s="108">
        <f t="shared" si="177"/>
        <v>750</v>
      </c>
      <c r="AZ222" s="279">
        <v>4000</v>
      </c>
      <c r="BA222" s="279">
        <v>750</v>
      </c>
    </row>
    <row r="223" s="236" customFormat="1" ht="20" customHeight="1" spans="1:53">
      <c r="A223" s="255">
        <v>217</v>
      </c>
      <c r="B223" s="258" t="s">
        <v>860</v>
      </c>
      <c r="C223" s="55" t="s">
        <v>889</v>
      </c>
      <c r="D223" s="55" t="s">
        <v>901</v>
      </c>
      <c r="E223" s="56" t="s">
        <v>902</v>
      </c>
      <c r="F223" s="17" t="s">
        <v>903</v>
      </c>
      <c r="G223" s="56">
        <v>8</v>
      </c>
      <c r="H223" s="288" t="s">
        <v>904</v>
      </c>
      <c r="I223" s="282">
        <v>2</v>
      </c>
      <c r="J223" s="108">
        <f t="shared" si="148"/>
        <v>2000</v>
      </c>
      <c r="K223" s="282"/>
      <c r="L223" s="108">
        <f t="shared" si="160"/>
        <v>0</v>
      </c>
      <c r="M223" s="279"/>
      <c r="N223" s="108">
        <f t="shared" si="154"/>
        <v>0</v>
      </c>
      <c r="O223" s="282"/>
      <c r="P223" s="108">
        <f t="shared" si="155"/>
        <v>0</v>
      </c>
      <c r="Q223" s="108">
        <f t="shared" si="172"/>
        <v>2000</v>
      </c>
      <c r="R223" s="282">
        <v>4</v>
      </c>
      <c r="S223" s="108">
        <f t="shared" si="161"/>
        <v>1200</v>
      </c>
      <c r="T223" s="282"/>
      <c r="U223" s="108">
        <f t="shared" ref="U223:U248" si="179">T223*300</f>
        <v>0</v>
      </c>
      <c r="V223" s="108">
        <f t="shared" si="162"/>
        <v>1200</v>
      </c>
      <c r="W223" s="282"/>
      <c r="X223" s="108">
        <f t="shared" si="174"/>
        <v>0</v>
      </c>
      <c r="Y223" s="282"/>
      <c r="Z223" s="108">
        <f t="shared" ref="Z223:Z248" si="180">Y223*800</f>
        <v>0</v>
      </c>
      <c r="AA223" s="108">
        <f t="shared" si="156"/>
        <v>0</v>
      </c>
      <c r="AB223" s="282"/>
      <c r="AC223" s="108">
        <f t="shared" ref="AC223:AC248" si="181">AB223*600</f>
        <v>0</v>
      </c>
      <c r="AD223" s="159"/>
      <c r="AE223" s="108">
        <v>0</v>
      </c>
      <c r="AF223" s="282"/>
      <c r="AG223" s="108">
        <f t="shared" si="163"/>
        <v>0</v>
      </c>
      <c r="AH223" s="282"/>
      <c r="AI223" s="108">
        <f t="shared" si="164"/>
        <v>0</v>
      </c>
      <c r="AJ223" s="282">
        <v>5</v>
      </c>
      <c r="AK223" s="108">
        <f t="shared" si="165"/>
        <v>1500</v>
      </c>
      <c r="AL223" s="282"/>
      <c r="AM223" s="108">
        <f t="shared" si="166"/>
        <v>0</v>
      </c>
      <c r="AN223" s="108">
        <f t="shared" si="167"/>
        <v>1500</v>
      </c>
      <c r="AO223" s="282">
        <v>30</v>
      </c>
      <c r="AP223" s="108">
        <f t="shared" si="173"/>
        <v>600</v>
      </c>
      <c r="AQ223" s="282"/>
      <c r="AR223" s="108">
        <f t="shared" si="178"/>
        <v>0</v>
      </c>
      <c r="AS223" s="108">
        <f t="shared" si="175"/>
        <v>600</v>
      </c>
      <c r="AT223" s="282"/>
      <c r="AU223" s="108">
        <f t="shared" si="169"/>
        <v>0</v>
      </c>
      <c r="AV223" s="282">
        <v>1</v>
      </c>
      <c r="AW223" s="108">
        <f t="shared" si="170"/>
        <v>600</v>
      </c>
      <c r="AX223" s="108">
        <f t="shared" si="176"/>
        <v>600</v>
      </c>
      <c r="AY223" s="108">
        <f t="shared" si="177"/>
        <v>5900</v>
      </c>
      <c r="AZ223" s="279">
        <v>8000</v>
      </c>
      <c r="BA223" s="279">
        <v>5900</v>
      </c>
    </row>
    <row r="224" s="236" customFormat="1" ht="20" customHeight="1" spans="1:53">
      <c r="A224" s="255">
        <v>218</v>
      </c>
      <c r="B224" s="258" t="s">
        <v>860</v>
      </c>
      <c r="C224" s="55" t="s">
        <v>889</v>
      </c>
      <c r="D224" s="55" t="s">
        <v>905</v>
      </c>
      <c r="E224" s="56" t="s">
        <v>906</v>
      </c>
      <c r="F224" s="17" t="s">
        <v>907</v>
      </c>
      <c r="G224" s="56">
        <v>3</v>
      </c>
      <c r="H224" s="288" t="s">
        <v>908</v>
      </c>
      <c r="I224" s="282"/>
      <c r="J224" s="108">
        <f t="shared" ref="J224:J248" si="182">I224*1000</f>
        <v>0</v>
      </c>
      <c r="K224" s="282"/>
      <c r="L224" s="108">
        <f t="shared" si="160"/>
        <v>0</v>
      </c>
      <c r="M224" s="279"/>
      <c r="N224" s="108">
        <f t="shared" si="154"/>
        <v>0</v>
      </c>
      <c r="O224" s="282"/>
      <c r="P224" s="108">
        <f t="shared" si="155"/>
        <v>0</v>
      </c>
      <c r="Q224" s="108">
        <f t="shared" si="172"/>
        <v>0</v>
      </c>
      <c r="R224" s="282"/>
      <c r="S224" s="108">
        <f t="shared" si="161"/>
        <v>0</v>
      </c>
      <c r="T224" s="282"/>
      <c r="U224" s="108">
        <f t="shared" si="179"/>
        <v>0</v>
      </c>
      <c r="V224" s="108">
        <f t="shared" si="162"/>
        <v>0</v>
      </c>
      <c r="W224" s="282"/>
      <c r="X224" s="108">
        <f t="shared" si="174"/>
        <v>0</v>
      </c>
      <c r="Y224" s="282"/>
      <c r="Z224" s="108">
        <f t="shared" si="180"/>
        <v>0</v>
      </c>
      <c r="AA224" s="108">
        <f t="shared" si="156"/>
        <v>0</v>
      </c>
      <c r="AB224" s="282"/>
      <c r="AC224" s="108">
        <f t="shared" si="181"/>
        <v>0</v>
      </c>
      <c r="AD224" s="159"/>
      <c r="AE224" s="108">
        <v>0</v>
      </c>
      <c r="AF224" s="282"/>
      <c r="AG224" s="108">
        <f t="shared" si="163"/>
        <v>0</v>
      </c>
      <c r="AH224" s="282"/>
      <c r="AI224" s="108">
        <f t="shared" si="164"/>
        <v>0</v>
      </c>
      <c r="AJ224" s="282"/>
      <c r="AK224" s="108">
        <f t="shared" si="165"/>
        <v>0</v>
      </c>
      <c r="AL224" s="282"/>
      <c r="AM224" s="108">
        <f t="shared" si="166"/>
        <v>0</v>
      </c>
      <c r="AN224" s="108">
        <f t="shared" si="167"/>
        <v>0</v>
      </c>
      <c r="AO224" s="282">
        <v>20</v>
      </c>
      <c r="AP224" s="108">
        <f t="shared" si="173"/>
        <v>400</v>
      </c>
      <c r="AQ224" s="282"/>
      <c r="AR224" s="108">
        <f t="shared" si="178"/>
        <v>0</v>
      </c>
      <c r="AS224" s="108">
        <f t="shared" si="175"/>
        <v>400</v>
      </c>
      <c r="AT224" s="282"/>
      <c r="AU224" s="108">
        <f t="shared" si="169"/>
        <v>0</v>
      </c>
      <c r="AV224" s="282"/>
      <c r="AW224" s="108">
        <f t="shared" si="170"/>
        <v>0</v>
      </c>
      <c r="AX224" s="108">
        <f t="shared" si="176"/>
        <v>0</v>
      </c>
      <c r="AY224" s="108">
        <f t="shared" si="177"/>
        <v>400</v>
      </c>
      <c r="AZ224" s="279">
        <v>3000</v>
      </c>
      <c r="BA224" s="279">
        <v>400</v>
      </c>
    </row>
    <row r="225" s="236" customFormat="1" ht="20" customHeight="1" spans="1:53">
      <c r="A225" s="255">
        <v>219</v>
      </c>
      <c r="B225" s="258" t="s">
        <v>860</v>
      </c>
      <c r="C225" s="55" t="s">
        <v>889</v>
      </c>
      <c r="D225" s="55" t="s">
        <v>909</v>
      </c>
      <c r="E225" s="56" t="s">
        <v>910</v>
      </c>
      <c r="F225" s="17" t="s">
        <v>911</v>
      </c>
      <c r="G225" s="56">
        <v>3</v>
      </c>
      <c r="H225" s="288" t="s">
        <v>912</v>
      </c>
      <c r="I225" s="282"/>
      <c r="J225" s="108">
        <f t="shared" si="182"/>
        <v>0</v>
      </c>
      <c r="K225" s="282"/>
      <c r="L225" s="108">
        <f t="shared" si="160"/>
        <v>0</v>
      </c>
      <c r="M225" s="279"/>
      <c r="N225" s="108">
        <f t="shared" si="154"/>
        <v>0</v>
      </c>
      <c r="O225" s="282"/>
      <c r="P225" s="108">
        <f t="shared" si="155"/>
        <v>0</v>
      </c>
      <c r="Q225" s="108">
        <f t="shared" si="172"/>
        <v>0</v>
      </c>
      <c r="R225" s="282">
        <v>2</v>
      </c>
      <c r="S225" s="108">
        <f t="shared" si="161"/>
        <v>600</v>
      </c>
      <c r="T225" s="282"/>
      <c r="U225" s="108">
        <f t="shared" si="179"/>
        <v>0</v>
      </c>
      <c r="V225" s="108">
        <f t="shared" si="162"/>
        <v>600</v>
      </c>
      <c r="W225" s="282"/>
      <c r="X225" s="108">
        <f t="shared" si="174"/>
        <v>0</v>
      </c>
      <c r="Y225" s="282"/>
      <c r="Z225" s="108">
        <f t="shared" si="180"/>
        <v>0</v>
      </c>
      <c r="AA225" s="108">
        <f t="shared" si="156"/>
        <v>0</v>
      </c>
      <c r="AB225" s="282"/>
      <c r="AC225" s="108">
        <f t="shared" si="181"/>
        <v>0</v>
      </c>
      <c r="AD225" s="159"/>
      <c r="AE225" s="108">
        <v>0</v>
      </c>
      <c r="AF225" s="282"/>
      <c r="AG225" s="108">
        <f t="shared" si="163"/>
        <v>0</v>
      </c>
      <c r="AH225" s="282"/>
      <c r="AI225" s="108">
        <f t="shared" si="164"/>
        <v>0</v>
      </c>
      <c r="AJ225" s="282">
        <v>2</v>
      </c>
      <c r="AK225" s="108">
        <f t="shared" si="165"/>
        <v>600</v>
      </c>
      <c r="AL225" s="282"/>
      <c r="AM225" s="108">
        <f t="shared" si="166"/>
        <v>0</v>
      </c>
      <c r="AN225" s="108">
        <f t="shared" si="167"/>
        <v>600</v>
      </c>
      <c r="AO225" s="282">
        <v>32</v>
      </c>
      <c r="AP225" s="108">
        <f t="shared" si="173"/>
        <v>640</v>
      </c>
      <c r="AQ225" s="282"/>
      <c r="AR225" s="108">
        <f t="shared" si="178"/>
        <v>0</v>
      </c>
      <c r="AS225" s="108">
        <f t="shared" si="175"/>
        <v>640</v>
      </c>
      <c r="AT225" s="282"/>
      <c r="AU225" s="108">
        <f t="shared" si="169"/>
        <v>0</v>
      </c>
      <c r="AV225" s="282"/>
      <c r="AW225" s="108">
        <f t="shared" si="170"/>
        <v>0</v>
      </c>
      <c r="AX225" s="108">
        <f t="shared" si="176"/>
        <v>0</v>
      </c>
      <c r="AY225" s="108">
        <f t="shared" si="177"/>
        <v>1840</v>
      </c>
      <c r="AZ225" s="279">
        <v>3000</v>
      </c>
      <c r="BA225" s="279">
        <v>1840</v>
      </c>
    </row>
    <row r="226" s="236" customFormat="1" ht="20" customHeight="1" spans="1:53">
      <c r="A226" s="255">
        <v>220</v>
      </c>
      <c r="B226" s="258" t="s">
        <v>860</v>
      </c>
      <c r="C226" s="55" t="s">
        <v>913</v>
      </c>
      <c r="D226" s="55" t="s">
        <v>914</v>
      </c>
      <c r="E226" s="56" t="s">
        <v>915</v>
      </c>
      <c r="F226" s="17" t="s">
        <v>916</v>
      </c>
      <c r="G226" s="56">
        <v>3</v>
      </c>
      <c r="H226" s="288" t="s">
        <v>917</v>
      </c>
      <c r="I226" s="282"/>
      <c r="J226" s="108">
        <f t="shared" si="182"/>
        <v>0</v>
      </c>
      <c r="K226" s="282"/>
      <c r="L226" s="108">
        <f t="shared" si="160"/>
        <v>0</v>
      </c>
      <c r="M226" s="279"/>
      <c r="N226" s="108">
        <f t="shared" si="154"/>
        <v>0</v>
      </c>
      <c r="O226" s="282"/>
      <c r="P226" s="108">
        <f t="shared" si="155"/>
        <v>0</v>
      </c>
      <c r="Q226" s="108">
        <f t="shared" si="172"/>
        <v>0</v>
      </c>
      <c r="R226" s="282">
        <v>2.5</v>
      </c>
      <c r="S226" s="108">
        <f t="shared" si="161"/>
        <v>750</v>
      </c>
      <c r="T226" s="282"/>
      <c r="U226" s="108">
        <f t="shared" si="179"/>
        <v>0</v>
      </c>
      <c r="V226" s="108">
        <f t="shared" si="162"/>
        <v>750</v>
      </c>
      <c r="W226" s="282"/>
      <c r="X226" s="108">
        <f t="shared" si="174"/>
        <v>0</v>
      </c>
      <c r="Y226" s="282"/>
      <c r="Z226" s="108">
        <f t="shared" si="180"/>
        <v>0</v>
      </c>
      <c r="AA226" s="108">
        <f t="shared" si="156"/>
        <v>0</v>
      </c>
      <c r="AB226" s="282"/>
      <c r="AC226" s="108">
        <f t="shared" si="181"/>
        <v>0</v>
      </c>
      <c r="AD226" s="159"/>
      <c r="AE226" s="108">
        <v>0</v>
      </c>
      <c r="AF226" s="282"/>
      <c r="AG226" s="108">
        <f t="shared" si="163"/>
        <v>0</v>
      </c>
      <c r="AH226" s="282"/>
      <c r="AI226" s="108">
        <f t="shared" si="164"/>
        <v>0</v>
      </c>
      <c r="AJ226" s="282">
        <v>2</v>
      </c>
      <c r="AK226" s="108">
        <f t="shared" si="165"/>
        <v>600</v>
      </c>
      <c r="AL226" s="282"/>
      <c r="AM226" s="108">
        <f t="shared" si="166"/>
        <v>0</v>
      </c>
      <c r="AN226" s="108">
        <f t="shared" si="167"/>
        <v>600</v>
      </c>
      <c r="AO226" s="282">
        <v>20</v>
      </c>
      <c r="AP226" s="108">
        <f t="shared" si="173"/>
        <v>400</v>
      </c>
      <c r="AQ226" s="282"/>
      <c r="AR226" s="108">
        <f t="shared" si="178"/>
        <v>0</v>
      </c>
      <c r="AS226" s="108">
        <f t="shared" si="175"/>
        <v>400</v>
      </c>
      <c r="AT226" s="282"/>
      <c r="AU226" s="108">
        <f t="shared" si="169"/>
        <v>0</v>
      </c>
      <c r="AV226" s="282"/>
      <c r="AW226" s="108">
        <f t="shared" si="170"/>
        <v>0</v>
      </c>
      <c r="AX226" s="108">
        <f t="shared" si="176"/>
        <v>0</v>
      </c>
      <c r="AY226" s="108">
        <f t="shared" si="177"/>
        <v>1750</v>
      </c>
      <c r="AZ226" s="279">
        <v>3000</v>
      </c>
      <c r="BA226" s="279">
        <v>1750</v>
      </c>
    </row>
    <row r="227" s="236" customFormat="1" ht="20" customHeight="1" spans="1:53">
      <c r="A227" s="255">
        <v>221</v>
      </c>
      <c r="B227" s="258" t="s">
        <v>860</v>
      </c>
      <c r="C227" s="55" t="s">
        <v>913</v>
      </c>
      <c r="D227" s="55" t="s">
        <v>918</v>
      </c>
      <c r="E227" s="56" t="s">
        <v>919</v>
      </c>
      <c r="F227" s="17" t="s">
        <v>920</v>
      </c>
      <c r="G227" s="56">
        <v>4</v>
      </c>
      <c r="H227" s="288" t="s">
        <v>921</v>
      </c>
      <c r="I227" s="282"/>
      <c r="J227" s="108">
        <f t="shared" si="182"/>
        <v>0</v>
      </c>
      <c r="K227" s="282"/>
      <c r="L227" s="108">
        <f t="shared" si="160"/>
        <v>0</v>
      </c>
      <c r="M227" s="279"/>
      <c r="N227" s="108">
        <f t="shared" si="154"/>
        <v>0</v>
      </c>
      <c r="O227" s="282"/>
      <c r="P227" s="108">
        <f t="shared" si="155"/>
        <v>0</v>
      </c>
      <c r="Q227" s="108">
        <f t="shared" si="172"/>
        <v>0</v>
      </c>
      <c r="R227" s="282">
        <v>3.5</v>
      </c>
      <c r="S227" s="108">
        <f t="shared" si="161"/>
        <v>1050</v>
      </c>
      <c r="T227" s="282"/>
      <c r="U227" s="108">
        <f t="shared" si="179"/>
        <v>0</v>
      </c>
      <c r="V227" s="108">
        <f t="shared" si="162"/>
        <v>1050</v>
      </c>
      <c r="W227" s="282"/>
      <c r="X227" s="108">
        <f t="shared" si="174"/>
        <v>0</v>
      </c>
      <c r="Y227" s="282"/>
      <c r="Z227" s="108">
        <f t="shared" si="180"/>
        <v>0</v>
      </c>
      <c r="AA227" s="108">
        <f t="shared" si="156"/>
        <v>0</v>
      </c>
      <c r="AB227" s="282"/>
      <c r="AC227" s="108">
        <f t="shared" si="181"/>
        <v>0</v>
      </c>
      <c r="AD227" s="159"/>
      <c r="AE227" s="108">
        <v>0</v>
      </c>
      <c r="AF227" s="282">
        <v>1</v>
      </c>
      <c r="AG227" s="108">
        <f t="shared" si="163"/>
        <v>1000</v>
      </c>
      <c r="AH227" s="282"/>
      <c r="AI227" s="108">
        <f t="shared" si="164"/>
        <v>0</v>
      </c>
      <c r="AJ227" s="282">
        <v>2</v>
      </c>
      <c r="AK227" s="108">
        <f t="shared" si="165"/>
        <v>600</v>
      </c>
      <c r="AL227" s="282"/>
      <c r="AM227" s="108">
        <f t="shared" si="166"/>
        <v>0</v>
      </c>
      <c r="AN227" s="108">
        <f t="shared" si="167"/>
        <v>1600</v>
      </c>
      <c r="AO227" s="282">
        <v>16</v>
      </c>
      <c r="AP227" s="108">
        <f t="shared" si="173"/>
        <v>320</v>
      </c>
      <c r="AQ227" s="282"/>
      <c r="AR227" s="108">
        <f t="shared" si="178"/>
        <v>0</v>
      </c>
      <c r="AS227" s="108">
        <f t="shared" si="175"/>
        <v>320</v>
      </c>
      <c r="AT227" s="282"/>
      <c r="AU227" s="108">
        <f t="shared" si="169"/>
        <v>0</v>
      </c>
      <c r="AV227" s="282"/>
      <c r="AW227" s="108">
        <f t="shared" si="170"/>
        <v>0</v>
      </c>
      <c r="AX227" s="108">
        <f t="shared" si="176"/>
        <v>0</v>
      </c>
      <c r="AY227" s="108">
        <f t="shared" si="177"/>
        <v>2970</v>
      </c>
      <c r="AZ227" s="279">
        <v>4000</v>
      </c>
      <c r="BA227" s="279">
        <v>2970</v>
      </c>
    </row>
    <row r="228" s="236" customFormat="1" ht="20" customHeight="1" spans="1:53">
      <c r="A228" s="255">
        <v>222</v>
      </c>
      <c r="B228" s="258" t="s">
        <v>860</v>
      </c>
      <c r="C228" s="55" t="s">
        <v>913</v>
      </c>
      <c r="D228" s="55" t="s">
        <v>922</v>
      </c>
      <c r="E228" s="56" t="s">
        <v>923</v>
      </c>
      <c r="F228" s="17" t="s">
        <v>137</v>
      </c>
      <c r="G228" s="56">
        <v>4</v>
      </c>
      <c r="H228" s="288" t="s">
        <v>924</v>
      </c>
      <c r="I228" s="282"/>
      <c r="J228" s="108">
        <f t="shared" si="182"/>
        <v>0</v>
      </c>
      <c r="K228" s="282"/>
      <c r="L228" s="108">
        <f t="shared" ref="L228:L248" si="183">K228*600</f>
        <v>0</v>
      </c>
      <c r="M228" s="279"/>
      <c r="N228" s="108">
        <f t="shared" ref="N228:N248" si="184">M228*600</f>
        <v>0</v>
      </c>
      <c r="O228" s="282"/>
      <c r="P228" s="108">
        <f t="shared" ref="P228:P248" si="185">O228*600</f>
        <v>0</v>
      </c>
      <c r="Q228" s="108">
        <f t="shared" si="172"/>
        <v>0</v>
      </c>
      <c r="R228" s="282">
        <v>1.5</v>
      </c>
      <c r="S228" s="108">
        <f t="shared" si="161"/>
        <v>450</v>
      </c>
      <c r="T228" s="282"/>
      <c r="U228" s="108">
        <f t="shared" si="179"/>
        <v>0</v>
      </c>
      <c r="V228" s="108">
        <f t="shared" si="162"/>
        <v>450</v>
      </c>
      <c r="W228" s="282"/>
      <c r="X228" s="108">
        <f t="shared" si="174"/>
        <v>0</v>
      </c>
      <c r="Y228" s="282"/>
      <c r="Z228" s="108">
        <f t="shared" si="180"/>
        <v>0</v>
      </c>
      <c r="AA228" s="108">
        <f t="shared" ref="AA228:AA244" si="186">X228+Z228</f>
        <v>0</v>
      </c>
      <c r="AB228" s="282"/>
      <c r="AC228" s="108">
        <f t="shared" si="181"/>
        <v>0</v>
      </c>
      <c r="AD228" s="159"/>
      <c r="AE228" s="108">
        <v>0</v>
      </c>
      <c r="AF228" s="282"/>
      <c r="AG228" s="108">
        <f t="shared" si="163"/>
        <v>0</v>
      </c>
      <c r="AH228" s="282"/>
      <c r="AI228" s="108">
        <f t="shared" si="164"/>
        <v>0</v>
      </c>
      <c r="AJ228" s="282">
        <v>2</v>
      </c>
      <c r="AK228" s="108">
        <f t="shared" si="165"/>
        <v>600</v>
      </c>
      <c r="AL228" s="282"/>
      <c r="AM228" s="108">
        <f t="shared" si="166"/>
        <v>0</v>
      </c>
      <c r="AN228" s="108">
        <f t="shared" si="167"/>
        <v>600</v>
      </c>
      <c r="AO228" s="282">
        <v>10</v>
      </c>
      <c r="AP228" s="108">
        <f t="shared" si="173"/>
        <v>200</v>
      </c>
      <c r="AQ228" s="282">
        <v>5</v>
      </c>
      <c r="AR228" s="108">
        <f t="shared" si="178"/>
        <v>100</v>
      </c>
      <c r="AS228" s="108">
        <f t="shared" si="175"/>
        <v>300</v>
      </c>
      <c r="AT228" s="282"/>
      <c r="AU228" s="108">
        <f t="shared" si="169"/>
        <v>0</v>
      </c>
      <c r="AV228" s="282"/>
      <c r="AW228" s="108">
        <f t="shared" si="170"/>
        <v>0</v>
      </c>
      <c r="AX228" s="108">
        <f t="shared" si="176"/>
        <v>0</v>
      </c>
      <c r="AY228" s="108">
        <f t="shared" si="177"/>
        <v>1350</v>
      </c>
      <c r="AZ228" s="279">
        <v>4000</v>
      </c>
      <c r="BA228" s="279">
        <v>1350</v>
      </c>
    </row>
    <row r="229" s="236" customFormat="1" ht="20" customHeight="1" spans="1:53">
      <c r="A229" s="255">
        <v>223</v>
      </c>
      <c r="B229" s="258" t="s">
        <v>860</v>
      </c>
      <c r="C229" s="55" t="s">
        <v>913</v>
      </c>
      <c r="D229" s="55" t="s">
        <v>494</v>
      </c>
      <c r="E229" s="56" t="s">
        <v>925</v>
      </c>
      <c r="F229" s="17" t="s">
        <v>59</v>
      </c>
      <c r="G229" s="56">
        <v>5</v>
      </c>
      <c r="H229" s="288" t="s">
        <v>926</v>
      </c>
      <c r="I229" s="282"/>
      <c r="J229" s="108">
        <f t="shared" si="182"/>
        <v>0</v>
      </c>
      <c r="K229" s="282"/>
      <c r="L229" s="108">
        <f t="shared" si="183"/>
        <v>0</v>
      </c>
      <c r="M229" s="279"/>
      <c r="N229" s="108">
        <f t="shared" si="184"/>
        <v>0</v>
      </c>
      <c r="O229" s="282"/>
      <c r="P229" s="108">
        <f t="shared" si="185"/>
        <v>0</v>
      </c>
      <c r="Q229" s="108">
        <f t="shared" si="172"/>
        <v>0</v>
      </c>
      <c r="R229" s="282">
        <v>2</v>
      </c>
      <c r="S229" s="108">
        <f t="shared" si="161"/>
        <v>600</v>
      </c>
      <c r="T229" s="282"/>
      <c r="U229" s="108">
        <f t="shared" si="179"/>
        <v>0</v>
      </c>
      <c r="V229" s="108">
        <f t="shared" si="162"/>
        <v>600</v>
      </c>
      <c r="W229" s="282"/>
      <c r="X229" s="108">
        <f t="shared" si="174"/>
        <v>0</v>
      </c>
      <c r="Y229" s="282"/>
      <c r="Z229" s="108">
        <f t="shared" si="180"/>
        <v>0</v>
      </c>
      <c r="AA229" s="108">
        <f t="shared" si="186"/>
        <v>0</v>
      </c>
      <c r="AB229" s="282"/>
      <c r="AC229" s="108">
        <f t="shared" si="181"/>
        <v>0</v>
      </c>
      <c r="AD229" s="159"/>
      <c r="AE229" s="108">
        <v>0</v>
      </c>
      <c r="AF229" s="282"/>
      <c r="AG229" s="108">
        <f t="shared" si="163"/>
        <v>0</v>
      </c>
      <c r="AH229" s="282"/>
      <c r="AI229" s="108">
        <f t="shared" si="164"/>
        <v>0</v>
      </c>
      <c r="AJ229" s="282">
        <v>3</v>
      </c>
      <c r="AK229" s="108">
        <f t="shared" si="165"/>
        <v>900</v>
      </c>
      <c r="AL229" s="282"/>
      <c r="AM229" s="108">
        <f t="shared" si="166"/>
        <v>0</v>
      </c>
      <c r="AN229" s="108">
        <f t="shared" si="167"/>
        <v>900</v>
      </c>
      <c r="AO229" s="282">
        <v>25</v>
      </c>
      <c r="AP229" s="108">
        <f t="shared" si="173"/>
        <v>500</v>
      </c>
      <c r="AQ229" s="282"/>
      <c r="AR229" s="108">
        <f t="shared" si="178"/>
        <v>0</v>
      </c>
      <c r="AS229" s="108">
        <f t="shared" si="175"/>
        <v>500</v>
      </c>
      <c r="AT229" s="282"/>
      <c r="AU229" s="108">
        <f t="shared" si="169"/>
        <v>0</v>
      </c>
      <c r="AV229" s="282"/>
      <c r="AW229" s="108">
        <f t="shared" si="170"/>
        <v>0</v>
      </c>
      <c r="AX229" s="108">
        <f t="shared" si="176"/>
        <v>0</v>
      </c>
      <c r="AY229" s="108">
        <f t="shared" si="177"/>
        <v>2000</v>
      </c>
      <c r="AZ229" s="279">
        <v>5000</v>
      </c>
      <c r="BA229" s="279">
        <v>2000</v>
      </c>
    </row>
    <row r="230" s="236" customFormat="1" ht="20" customHeight="1" spans="1:53">
      <c r="A230" s="255">
        <v>224</v>
      </c>
      <c r="B230" s="258" t="s">
        <v>860</v>
      </c>
      <c r="C230" s="55" t="s">
        <v>913</v>
      </c>
      <c r="D230" s="55" t="s">
        <v>494</v>
      </c>
      <c r="E230" s="56" t="s">
        <v>927</v>
      </c>
      <c r="F230" s="17" t="s">
        <v>928</v>
      </c>
      <c r="G230" s="56">
        <v>2</v>
      </c>
      <c r="H230" s="288" t="s">
        <v>929</v>
      </c>
      <c r="I230" s="282"/>
      <c r="J230" s="108">
        <f t="shared" si="182"/>
        <v>0</v>
      </c>
      <c r="K230" s="282"/>
      <c r="L230" s="108">
        <f t="shared" si="183"/>
        <v>0</v>
      </c>
      <c r="M230" s="279"/>
      <c r="N230" s="108">
        <f t="shared" si="184"/>
        <v>0</v>
      </c>
      <c r="O230" s="282"/>
      <c r="P230" s="108">
        <f t="shared" si="185"/>
        <v>0</v>
      </c>
      <c r="Q230" s="108">
        <f t="shared" si="172"/>
        <v>0</v>
      </c>
      <c r="R230" s="282">
        <v>1</v>
      </c>
      <c r="S230" s="108">
        <f t="shared" si="161"/>
        <v>300</v>
      </c>
      <c r="T230" s="282"/>
      <c r="U230" s="108">
        <f t="shared" si="179"/>
        <v>0</v>
      </c>
      <c r="V230" s="108">
        <f t="shared" si="162"/>
        <v>300</v>
      </c>
      <c r="W230" s="282"/>
      <c r="X230" s="108">
        <f t="shared" si="174"/>
        <v>0</v>
      </c>
      <c r="Y230" s="282"/>
      <c r="Z230" s="108">
        <f t="shared" si="180"/>
        <v>0</v>
      </c>
      <c r="AA230" s="108">
        <f t="shared" si="186"/>
        <v>0</v>
      </c>
      <c r="AB230" s="282"/>
      <c r="AC230" s="108">
        <f t="shared" si="181"/>
        <v>0</v>
      </c>
      <c r="AD230" s="159"/>
      <c r="AE230" s="108">
        <v>0</v>
      </c>
      <c r="AF230" s="282"/>
      <c r="AG230" s="108">
        <f t="shared" si="163"/>
        <v>0</v>
      </c>
      <c r="AH230" s="282"/>
      <c r="AI230" s="108">
        <f t="shared" si="164"/>
        <v>0</v>
      </c>
      <c r="AJ230" s="282"/>
      <c r="AK230" s="108">
        <f t="shared" si="165"/>
        <v>0</v>
      </c>
      <c r="AL230" s="282"/>
      <c r="AM230" s="108">
        <f t="shared" si="166"/>
        <v>0</v>
      </c>
      <c r="AN230" s="108">
        <f t="shared" si="167"/>
        <v>0</v>
      </c>
      <c r="AO230" s="282"/>
      <c r="AP230" s="108">
        <f t="shared" si="173"/>
        <v>0</v>
      </c>
      <c r="AQ230" s="282"/>
      <c r="AR230" s="108">
        <f t="shared" si="178"/>
        <v>0</v>
      </c>
      <c r="AS230" s="108">
        <f t="shared" si="175"/>
        <v>0</v>
      </c>
      <c r="AT230" s="282"/>
      <c r="AU230" s="108">
        <f t="shared" si="169"/>
        <v>0</v>
      </c>
      <c r="AV230" s="282"/>
      <c r="AW230" s="108">
        <f t="shared" si="170"/>
        <v>0</v>
      </c>
      <c r="AX230" s="108">
        <f t="shared" si="176"/>
        <v>0</v>
      </c>
      <c r="AY230" s="108">
        <f t="shared" si="177"/>
        <v>300</v>
      </c>
      <c r="AZ230" s="279">
        <v>2000</v>
      </c>
      <c r="BA230" s="279">
        <v>300</v>
      </c>
    </row>
    <row r="231" s="236" customFormat="1" ht="20" customHeight="1" spans="1:53">
      <c r="A231" s="255">
        <v>225</v>
      </c>
      <c r="B231" s="258" t="s">
        <v>860</v>
      </c>
      <c r="C231" s="55" t="s">
        <v>913</v>
      </c>
      <c r="D231" s="55" t="s">
        <v>930</v>
      </c>
      <c r="E231" s="56" t="s">
        <v>931</v>
      </c>
      <c r="F231" s="17" t="s">
        <v>932</v>
      </c>
      <c r="G231" s="56">
        <v>2</v>
      </c>
      <c r="H231" s="288" t="s">
        <v>933</v>
      </c>
      <c r="I231" s="282"/>
      <c r="J231" s="108">
        <f t="shared" si="182"/>
        <v>0</v>
      </c>
      <c r="K231" s="282"/>
      <c r="L231" s="108">
        <f t="shared" si="183"/>
        <v>0</v>
      </c>
      <c r="M231" s="279"/>
      <c r="N231" s="108">
        <f t="shared" si="184"/>
        <v>0</v>
      </c>
      <c r="O231" s="282"/>
      <c r="P231" s="108">
        <f t="shared" si="185"/>
        <v>0</v>
      </c>
      <c r="Q231" s="108">
        <f t="shared" si="172"/>
        <v>0</v>
      </c>
      <c r="R231" s="282">
        <v>2</v>
      </c>
      <c r="S231" s="108">
        <f t="shared" si="161"/>
        <v>600</v>
      </c>
      <c r="T231" s="282"/>
      <c r="U231" s="108">
        <f t="shared" si="179"/>
        <v>0</v>
      </c>
      <c r="V231" s="108">
        <f t="shared" si="162"/>
        <v>600</v>
      </c>
      <c r="W231" s="282"/>
      <c r="X231" s="108">
        <f t="shared" si="174"/>
        <v>0</v>
      </c>
      <c r="Y231" s="282"/>
      <c r="Z231" s="108">
        <f t="shared" si="180"/>
        <v>0</v>
      </c>
      <c r="AA231" s="108">
        <f t="shared" si="186"/>
        <v>0</v>
      </c>
      <c r="AB231" s="282"/>
      <c r="AC231" s="108">
        <f t="shared" si="181"/>
        <v>0</v>
      </c>
      <c r="AD231" s="159"/>
      <c r="AE231" s="108">
        <v>0</v>
      </c>
      <c r="AF231" s="282"/>
      <c r="AG231" s="108">
        <f t="shared" si="163"/>
        <v>0</v>
      </c>
      <c r="AH231" s="282"/>
      <c r="AI231" s="108">
        <f t="shared" si="164"/>
        <v>0</v>
      </c>
      <c r="AJ231" s="282"/>
      <c r="AK231" s="108">
        <f t="shared" si="165"/>
        <v>0</v>
      </c>
      <c r="AL231" s="282"/>
      <c r="AM231" s="108">
        <f t="shared" si="166"/>
        <v>0</v>
      </c>
      <c r="AN231" s="108">
        <f t="shared" si="167"/>
        <v>0</v>
      </c>
      <c r="AO231" s="282">
        <v>20</v>
      </c>
      <c r="AP231" s="108">
        <f t="shared" si="173"/>
        <v>400</v>
      </c>
      <c r="AQ231" s="282"/>
      <c r="AR231" s="108">
        <f t="shared" si="178"/>
        <v>0</v>
      </c>
      <c r="AS231" s="108">
        <f t="shared" si="175"/>
        <v>400</v>
      </c>
      <c r="AT231" s="282"/>
      <c r="AU231" s="108">
        <f t="shared" si="169"/>
        <v>0</v>
      </c>
      <c r="AV231" s="282"/>
      <c r="AW231" s="108">
        <f t="shared" si="170"/>
        <v>0</v>
      </c>
      <c r="AX231" s="108">
        <f t="shared" si="176"/>
        <v>0</v>
      </c>
      <c r="AY231" s="108">
        <f t="shared" si="177"/>
        <v>1000</v>
      </c>
      <c r="AZ231" s="279">
        <v>2000</v>
      </c>
      <c r="BA231" s="279">
        <v>1000</v>
      </c>
    </row>
    <row r="232" s="236" customFormat="1" ht="20" customHeight="1" spans="1:53">
      <c r="A232" s="255">
        <v>226</v>
      </c>
      <c r="B232" s="258" t="s">
        <v>860</v>
      </c>
      <c r="C232" s="28" t="s">
        <v>934</v>
      </c>
      <c r="D232" s="28" t="s">
        <v>935</v>
      </c>
      <c r="E232" s="28" t="s">
        <v>936</v>
      </c>
      <c r="F232" s="17" t="s">
        <v>937</v>
      </c>
      <c r="G232" s="55">
        <v>3</v>
      </c>
      <c r="H232" s="288" t="s">
        <v>938</v>
      </c>
      <c r="I232" s="159"/>
      <c r="J232" s="108">
        <f t="shared" si="182"/>
        <v>0</v>
      </c>
      <c r="K232" s="159"/>
      <c r="L232" s="108">
        <f t="shared" si="183"/>
        <v>0</v>
      </c>
      <c r="M232" s="159"/>
      <c r="N232" s="108">
        <f t="shared" si="184"/>
        <v>0</v>
      </c>
      <c r="O232" s="159"/>
      <c r="P232" s="108">
        <f t="shared" si="185"/>
        <v>0</v>
      </c>
      <c r="Q232" s="108">
        <f t="shared" si="172"/>
        <v>0</v>
      </c>
      <c r="R232" s="159"/>
      <c r="S232" s="108">
        <f t="shared" si="161"/>
        <v>0</v>
      </c>
      <c r="T232" s="159"/>
      <c r="U232" s="108">
        <f t="shared" si="179"/>
        <v>0</v>
      </c>
      <c r="V232" s="108">
        <f t="shared" ref="V232:V249" si="187">S232+U232</f>
        <v>0</v>
      </c>
      <c r="W232" s="159"/>
      <c r="X232" s="108">
        <f t="shared" si="174"/>
        <v>0</v>
      </c>
      <c r="Y232" s="159"/>
      <c r="Z232" s="108">
        <f t="shared" si="180"/>
        <v>0</v>
      </c>
      <c r="AA232" s="108">
        <f t="shared" si="186"/>
        <v>0</v>
      </c>
      <c r="AB232" s="159"/>
      <c r="AC232" s="108">
        <f t="shared" si="181"/>
        <v>0</v>
      </c>
      <c r="AD232" s="159"/>
      <c r="AE232" s="108">
        <v>0</v>
      </c>
      <c r="AF232" s="159"/>
      <c r="AG232" s="108">
        <f t="shared" si="163"/>
        <v>0</v>
      </c>
      <c r="AH232" s="159"/>
      <c r="AI232" s="108">
        <f t="shared" si="164"/>
        <v>0</v>
      </c>
      <c r="AJ232" s="159"/>
      <c r="AK232" s="108">
        <f t="shared" si="165"/>
        <v>0</v>
      </c>
      <c r="AL232" s="159"/>
      <c r="AM232" s="108">
        <f t="shared" si="166"/>
        <v>0</v>
      </c>
      <c r="AN232" s="108">
        <f t="shared" si="167"/>
        <v>0</v>
      </c>
      <c r="AO232" s="159">
        <v>20</v>
      </c>
      <c r="AP232" s="108">
        <f t="shared" si="173"/>
        <v>400</v>
      </c>
      <c r="AQ232" s="159">
        <v>20</v>
      </c>
      <c r="AR232" s="108">
        <f t="shared" si="178"/>
        <v>400</v>
      </c>
      <c r="AS232" s="108">
        <f t="shared" si="175"/>
        <v>800</v>
      </c>
      <c r="AT232" s="159"/>
      <c r="AU232" s="108">
        <f t="shared" si="169"/>
        <v>0</v>
      </c>
      <c r="AV232" s="159"/>
      <c r="AW232" s="108">
        <f t="shared" si="170"/>
        <v>0</v>
      </c>
      <c r="AX232" s="108">
        <f t="shared" si="176"/>
        <v>0</v>
      </c>
      <c r="AY232" s="108">
        <f t="shared" si="177"/>
        <v>800</v>
      </c>
      <c r="AZ232" s="159">
        <v>3000</v>
      </c>
      <c r="BA232" s="159">
        <v>800</v>
      </c>
    </row>
    <row r="233" s="236" customFormat="1" ht="20" customHeight="1" spans="1:53">
      <c r="A233" s="255">
        <v>227</v>
      </c>
      <c r="B233" s="258" t="s">
        <v>860</v>
      </c>
      <c r="C233" s="28" t="s">
        <v>934</v>
      </c>
      <c r="D233" s="28" t="s">
        <v>939</v>
      </c>
      <c r="E233" s="28" t="s">
        <v>940</v>
      </c>
      <c r="F233" s="17" t="s">
        <v>892</v>
      </c>
      <c r="G233" s="55">
        <v>4</v>
      </c>
      <c r="H233" s="288" t="s">
        <v>941</v>
      </c>
      <c r="I233" s="159"/>
      <c r="J233" s="108">
        <f t="shared" si="182"/>
        <v>0</v>
      </c>
      <c r="K233" s="159"/>
      <c r="L233" s="108">
        <f t="shared" si="183"/>
        <v>0</v>
      </c>
      <c r="M233" s="159"/>
      <c r="N233" s="108">
        <f t="shared" si="184"/>
        <v>0</v>
      </c>
      <c r="O233" s="159"/>
      <c r="P233" s="108">
        <f t="shared" si="185"/>
        <v>0</v>
      </c>
      <c r="Q233" s="108">
        <f t="shared" si="172"/>
        <v>0</v>
      </c>
      <c r="R233" s="159">
        <v>2.2</v>
      </c>
      <c r="S233" s="108">
        <f t="shared" si="161"/>
        <v>660</v>
      </c>
      <c r="T233" s="159"/>
      <c r="U233" s="108">
        <f t="shared" si="179"/>
        <v>0</v>
      </c>
      <c r="V233" s="108">
        <f t="shared" si="187"/>
        <v>660</v>
      </c>
      <c r="W233" s="159"/>
      <c r="X233" s="108">
        <f t="shared" si="174"/>
        <v>0</v>
      </c>
      <c r="Y233" s="159"/>
      <c r="Z233" s="108">
        <f t="shared" si="180"/>
        <v>0</v>
      </c>
      <c r="AA233" s="108">
        <f t="shared" si="186"/>
        <v>0</v>
      </c>
      <c r="AB233" s="159"/>
      <c r="AC233" s="108">
        <f t="shared" si="181"/>
        <v>0</v>
      </c>
      <c r="AD233" s="159"/>
      <c r="AE233" s="108">
        <v>0</v>
      </c>
      <c r="AF233" s="159">
        <v>1</v>
      </c>
      <c r="AG233" s="108">
        <f t="shared" si="163"/>
        <v>1000</v>
      </c>
      <c r="AH233" s="159">
        <v>1</v>
      </c>
      <c r="AI233" s="108">
        <f t="shared" si="164"/>
        <v>300</v>
      </c>
      <c r="AJ233" s="159"/>
      <c r="AK233" s="108">
        <f t="shared" si="165"/>
        <v>0</v>
      </c>
      <c r="AL233" s="159"/>
      <c r="AM233" s="108">
        <f t="shared" si="166"/>
        <v>0</v>
      </c>
      <c r="AN233" s="108">
        <f t="shared" si="167"/>
        <v>1300</v>
      </c>
      <c r="AO233" s="159">
        <v>10</v>
      </c>
      <c r="AP233" s="108">
        <f t="shared" si="173"/>
        <v>200</v>
      </c>
      <c r="AQ233" s="159"/>
      <c r="AR233" s="108">
        <f t="shared" si="178"/>
        <v>0</v>
      </c>
      <c r="AS233" s="108">
        <f t="shared" si="175"/>
        <v>200</v>
      </c>
      <c r="AT233" s="159"/>
      <c r="AU233" s="108">
        <f t="shared" si="169"/>
        <v>0</v>
      </c>
      <c r="AV233" s="159"/>
      <c r="AW233" s="108">
        <f t="shared" si="170"/>
        <v>0</v>
      </c>
      <c r="AX233" s="108">
        <f t="shared" si="176"/>
        <v>0</v>
      </c>
      <c r="AY233" s="108">
        <f t="shared" si="177"/>
        <v>2160</v>
      </c>
      <c r="AZ233" s="159">
        <v>4000</v>
      </c>
      <c r="BA233" s="159">
        <v>2160</v>
      </c>
    </row>
    <row r="234" s="236" customFormat="1" ht="20" customHeight="1" spans="1:53">
      <c r="A234" s="255">
        <v>228</v>
      </c>
      <c r="B234" s="258" t="s">
        <v>860</v>
      </c>
      <c r="C234" s="28" t="s">
        <v>934</v>
      </c>
      <c r="D234" s="28" t="s">
        <v>942</v>
      </c>
      <c r="E234" s="28" t="s">
        <v>943</v>
      </c>
      <c r="F234" s="64" t="s">
        <v>944</v>
      </c>
      <c r="G234" s="55">
        <v>4</v>
      </c>
      <c r="H234" s="288" t="s">
        <v>945</v>
      </c>
      <c r="I234" s="159"/>
      <c r="J234" s="108">
        <f t="shared" si="182"/>
        <v>0</v>
      </c>
      <c r="K234" s="159"/>
      <c r="L234" s="108">
        <f t="shared" si="183"/>
        <v>0</v>
      </c>
      <c r="M234" s="159"/>
      <c r="N234" s="108">
        <f t="shared" si="184"/>
        <v>0</v>
      </c>
      <c r="O234" s="159"/>
      <c r="P234" s="108">
        <f t="shared" si="185"/>
        <v>0</v>
      </c>
      <c r="Q234" s="108">
        <f t="shared" si="172"/>
        <v>0</v>
      </c>
      <c r="R234" s="159">
        <v>3</v>
      </c>
      <c r="S234" s="108">
        <f t="shared" si="161"/>
        <v>900</v>
      </c>
      <c r="T234" s="159"/>
      <c r="U234" s="108">
        <f t="shared" si="179"/>
        <v>0</v>
      </c>
      <c r="V234" s="108">
        <f t="shared" si="187"/>
        <v>900</v>
      </c>
      <c r="W234" s="159"/>
      <c r="X234" s="108">
        <f t="shared" si="174"/>
        <v>0</v>
      </c>
      <c r="Y234" s="159"/>
      <c r="Z234" s="108">
        <f t="shared" si="180"/>
        <v>0</v>
      </c>
      <c r="AA234" s="108">
        <f t="shared" si="186"/>
        <v>0</v>
      </c>
      <c r="AB234" s="159"/>
      <c r="AC234" s="108">
        <f t="shared" si="181"/>
        <v>0</v>
      </c>
      <c r="AD234" s="159"/>
      <c r="AE234" s="108">
        <v>0</v>
      </c>
      <c r="AF234" s="159"/>
      <c r="AG234" s="108">
        <f t="shared" si="163"/>
        <v>0</v>
      </c>
      <c r="AH234" s="159"/>
      <c r="AI234" s="108">
        <f t="shared" si="164"/>
        <v>0</v>
      </c>
      <c r="AJ234" s="159">
        <v>5</v>
      </c>
      <c r="AK234" s="108">
        <f t="shared" si="165"/>
        <v>1500</v>
      </c>
      <c r="AL234" s="159"/>
      <c r="AM234" s="108">
        <f t="shared" si="166"/>
        <v>0</v>
      </c>
      <c r="AN234" s="108">
        <f t="shared" si="167"/>
        <v>1500</v>
      </c>
      <c r="AO234" s="159">
        <v>20</v>
      </c>
      <c r="AP234" s="108">
        <f t="shared" si="173"/>
        <v>400</v>
      </c>
      <c r="AQ234" s="159">
        <v>25</v>
      </c>
      <c r="AR234" s="108">
        <f t="shared" si="178"/>
        <v>500</v>
      </c>
      <c r="AS234" s="108">
        <f t="shared" si="175"/>
        <v>900</v>
      </c>
      <c r="AT234" s="159">
        <v>4</v>
      </c>
      <c r="AU234" s="108">
        <f t="shared" si="169"/>
        <v>800</v>
      </c>
      <c r="AV234" s="159"/>
      <c r="AW234" s="108">
        <f t="shared" si="170"/>
        <v>0</v>
      </c>
      <c r="AX234" s="108">
        <f t="shared" si="176"/>
        <v>800</v>
      </c>
      <c r="AY234" s="108">
        <f t="shared" si="177"/>
        <v>4100</v>
      </c>
      <c r="AZ234" s="159">
        <v>4000</v>
      </c>
      <c r="BA234" s="159">
        <v>4000</v>
      </c>
    </row>
    <row r="235" s="236" customFormat="1" ht="20" customHeight="1" spans="1:53">
      <c r="A235" s="255">
        <v>229</v>
      </c>
      <c r="B235" s="258" t="s">
        <v>860</v>
      </c>
      <c r="C235" s="28" t="s">
        <v>946</v>
      </c>
      <c r="D235" s="28" t="s">
        <v>947</v>
      </c>
      <c r="E235" s="28" t="s">
        <v>948</v>
      </c>
      <c r="F235" s="17" t="s">
        <v>949</v>
      </c>
      <c r="G235" s="55">
        <v>3</v>
      </c>
      <c r="H235" s="288" t="s">
        <v>950</v>
      </c>
      <c r="I235" s="159"/>
      <c r="J235" s="108">
        <f t="shared" si="182"/>
        <v>0</v>
      </c>
      <c r="K235" s="159"/>
      <c r="L235" s="108">
        <f t="shared" si="183"/>
        <v>0</v>
      </c>
      <c r="M235" s="159"/>
      <c r="N235" s="108">
        <f t="shared" si="184"/>
        <v>0</v>
      </c>
      <c r="O235" s="159"/>
      <c r="P235" s="108">
        <f t="shared" si="185"/>
        <v>0</v>
      </c>
      <c r="Q235" s="108">
        <f t="shared" si="172"/>
        <v>0</v>
      </c>
      <c r="R235" s="159"/>
      <c r="S235" s="108">
        <f t="shared" si="161"/>
        <v>0</v>
      </c>
      <c r="T235" s="159"/>
      <c r="U235" s="108">
        <f t="shared" si="179"/>
        <v>0</v>
      </c>
      <c r="V235" s="108">
        <f t="shared" si="187"/>
        <v>0</v>
      </c>
      <c r="W235" s="159"/>
      <c r="X235" s="108">
        <f t="shared" si="174"/>
        <v>0</v>
      </c>
      <c r="Y235" s="159"/>
      <c r="Z235" s="108">
        <f t="shared" si="180"/>
        <v>0</v>
      </c>
      <c r="AA235" s="108">
        <f t="shared" si="186"/>
        <v>0</v>
      </c>
      <c r="AB235" s="159"/>
      <c r="AC235" s="108">
        <f t="shared" si="181"/>
        <v>0</v>
      </c>
      <c r="AD235" s="159"/>
      <c r="AE235" s="108">
        <v>0</v>
      </c>
      <c r="AF235" s="159"/>
      <c r="AG235" s="108">
        <f t="shared" si="163"/>
        <v>0</v>
      </c>
      <c r="AH235" s="159"/>
      <c r="AI235" s="108">
        <f t="shared" si="164"/>
        <v>0</v>
      </c>
      <c r="AJ235" s="159"/>
      <c r="AK235" s="108">
        <f t="shared" si="165"/>
        <v>0</v>
      </c>
      <c r="AL235" s="159"/>
      <c r="AM235" s="108">
        <f t="shared" si="166"/>
        <v>0</v>
      </c>
      <c r="AN235" s="108">
        <f t="shared" si="167"/>
        <v>0</v>
      </c>
      <c r="AO235" s="159">
        <v>20</v>
      </c>
      <c r="AP235" s="108">
        <f t="shared" si="173"/>
        <v>400</v>
      </c>
      <c r="AQ235" s="159"/>
      <c r="AR235" s="108">
        <f t="shared" si="178"/>
        <v>0</v>
      </c>
      <c r="AS235" s="108">
        <f t="shared" si="175"/>
        <v>400</v>
      </c>
      <c r="AT235" s="159"/>
      <c r="AU235" s="108">
        <f t="shared" si="169"/>
        <v>0</v>
      </c>
      <c r="AV235" s="159"/>
      <c r="AW235" s="108">
        <f t="shared" si="170"/>
        <v>0</v>
      </c>
      <c r="AX235" s="108">
        <f t="shared" si="176"/>
        <v>0</v>
      </c>
      <c r="AY235" s="108">
        <f t="shared" si="177"/>
        <v>400</v>
      </c>
      <c r="AZ235" s="159">
        <v>3000</v>
      </c>
      <c r="BA235" s="159">
        <v>400</v>
      </c>
    </row>
    <row r="236" s="236" customFormat="1" ht="20" customHeight="1" spans="1:53">
      <c r="A236" s="255">
        <v>230</v>
      </c>
      <c r="B236" s="258" t="s">
        <v>860</v>
      </c>
      <c r="C236" s="28" t="s">
        <v>946</v>
      </c>
      <c r="D236" s="28" t="s">
        <v>329</v>
      </c>
      <c r="E236" s="28" t="s">
        <v>951</v>
      </c>
      <c r="F236" s="17" t="s">
        <v>952</v>
      </c>
      <c r="G236" s="55">
        <v>6</v>
      </c>
      <c r="H236" s="288" t="s">
        <v>953</v>
      </c>
      <c r="I236" s="159"/>
      <c r="J236" s="108">
        <f t="shared" si="182"/>
        <v>0</v>
      </c>
      <c r="K236" s="159"/>
      <c r="L236" s="108">
        <f t="shared" si="183"/>
        <v>0</v>
      </c>
      <c r="M236" s="159"/>
      <c r="N236" s="108">
        <f t="shared" si="184"/>
        <v>0</v>
      </c>
      <c r="O236" s="159"/>
      <c r="P236" s="108">
        <f t="shared" si="185"/>
        <v>0</v>
      </c>
      <c r="Q236" s="108">
        <f t="shared" si="172"/>
        <v>0</v>
      </c>
      <c r="R236" s="159">
        <v>6</v>
      </c>
      <c r="S236" s="108">
        <f t="shared" si="161"/>
        <v>1800</v>
      </c>
      <c r="T236" s="159"/>
      <c r="U236" s="108">
        <f t="shared" si="179"/>
        <v>0</v>
      </c>
      <c r="V236" s="108">
        <f t="shared" si="187"/>
        <v>1800</v>
      </c>
      <c r="W236" s="159"/>
      <c r="X236" s="108">
        <f t="shared" si="174"/>
        <v>0</v>
      </c>
      <c r="Y236" s="159"/>
      <c r="Z236" s="108">
        <f t="shared" si="180"/>
        <v>0</v>
      </c>
      <c r="AA236" s="108">
        <f t="shared" si="186"/>
        <v>0</v>
      </c>
      <c r="AB236" s="159"/>
      <c r="AC236" s="108">
        <f t="shared" si="181"/>
        <v>0</v>
      </c>
      <c r="AD236" s="159"/>
      <c r="AE236" s="108">
        <v>0</v>
      </c>
      <c r="AF236" s="159"/>
      <c r="AG236" s="108">
        <f t="shared" si="163"/>
        <v>0</v>
      </c>
      <c r="AH236" s="159"/>
      <c r="AI236" s="108">
        <f t="shared" si="164"/>
        <v>0</v>
      </c>
      <c r="AJ236" s="159">
        <v>2</v>
      </c>
      <c r="AK236" s="108">
        <f t="shared" si="165"/>
        <v>600</v>
      </c>
      <c r="AL236" s="159"/>
      <c r="AM236" s="108">
        <f t="shared" si="166"/>
        <v>0</v>
      </c>
      <c r="AN236" s="108">
        <f t="shared" si="167"/>
        <v>600</v>
      </c>
      <c r="AO236" s="159">
        <v>30</v>
      </c>
      <c r="AP236" s="108">
        <f t="shared" si="173"/>
        <v>600</v>
      </c>
      <c r="AQ236" s="159">
        <v>15</v>
      </c>
      <c r="AR236" s="108">
        <f t="shared" si="178"/>
        <v>300</v>
      </c>
      <c r="AS236" s="108">
        <f t="shared" si="175"/>
        <v>900</v>
      </c>
      <c r="AT236" s="159">
        <v>1</v>
      </c>
      <c r="AU236" s="108">
        <f t="shared" si="169"/>
        <v>200</v>
      </c>
      <c r="AV236" s="159"/>
      <c r="AW236" s="108">
        <f t="shared" si="170"/>
        <v>0</v>
      </c>
      <c r="AX236" s="108">
        <f t="shared" si="176"/>
        <v>200</v>
      </c>
      <c r="AY236" s="108">
        <f t="shared" si="177"/>
        <v>3500</v>
      </c>
      <c r="AZ236" s="159">
        <v>6000</v>
      </c>
      <c r="BA236" s="159">
        <v>3500</v>
      </c>
    </row>
    <row r="237" s="236" customFormat="1" ht="20" customHeight="1" spans="1:53">
      <c r="A237" s="255">
        <v>231</v>
      </c>
      <c r="B237" s="258" t="s">
        <v>860</v>
      </c>
      <c r="C237" s="28" t="s">
        <v>946</v>
      </c>
      <c r="D237" s="28" t="s">
        <v>954</v>
      </c>
      <c r="E237" s="28" t="s">
        <v>955</v>
      </c>
      <c r="F237" s="17" t="s">
        <v>956</v>
      </c>
      <c r="G237" s="55">
        <v>4</v>
      </c>
      <c r="H237" s="288" t="s">
        <v>957</v>
      </c>
      <c r="I237" s="159"/>
      <c r="J237" s="108">
        <f t="shared" si="182"/>
        <v>0</v>
      </c>
      <c r="K237" s="159"/>
      <c r="L237" s="108">
        <f t="shared" si="183"/>
        <v>0</v>
      </c>
      <c r="M237" s="159"/>
      <c r="N237" s="108">
        <f t="shared" si="184"/>
        <v>0</v>
      </c>
      <c r="O237" s="159"/>
      <c r="P237" s="108">
        <f t="shared" si="185"/>
        <v>0</v>
      </c>
      <c r="Q237" s="108">
        <f t="shared" si="172"/>
        <v>0</v>
      </c>
      <c r="R237" s="159"/>
      <c r="S237" s="108">
        <f t="shared" si="161"/>
        <v>0</v>
      </c>
      <c r="T237" s="159"/>
      <c r="U237" s="108">
        <f t="shared" si="179"/>
        <v>0</v>
      </c>
      <c r="V237" s="108">
        <f t="shared" si="187"/>
        <v>0</v>
      </c>
      <c r="W237" s="159"/>
      <c r="X237" s="108">
        <f t="shared" si="174"/>
        <v>0</v>
      </c>
      <c r="Y237" s="159"/>
      <c r="Z237" s="108">
        <f t="shared" si="180"/>
        <v>0</v>
      </c>
      <c r="AA237" s="108">
        <f t="shared" si="186"/>
        <v>0</v>
      </c>
      <c r="AB237" s="159"/>
      <c r="AC237" s="108">
        <f t="shared" si="181"/>
        <v>0</v>
      </c>
      <c r="AD237" s="159"/>
      <c r="AE237" s="108">
        <v>0</v>
      </c>
      <c r="AF237" s="159"/>
      <c r="AG237" s="108">
        <f t="shared" si="163"/>
        <v>0</v>
      </c>
      <c r="AH237" s="159"/>
      <c r="AI237" s="108">
        <f t="shared" si="164"/>
        <v>0</v>
      </c>
      <c r="AJ237" s="159"/>
      <c r="AK237" s="108">
        <f t="shared" si="165"/>
        <v>0</v>
      </c>
      <c r="AL237" s="159">
        <v>12</v>
      </c>
      <c r="AM237" s="108">
        <f t="shared" si="166"/>
        <v>3600</v>
      </c>
      <c r="AN237" s="108">
        <f t="shared" si="167"/>
        <v>3600</v>
      </c>
      <c r="AO237" s="159">
        <v>20</v>
      </c>
      <c r="AP237" s="108">
        <f t="shared" si="173"/>
        <v>400</v>
      </c>
      <c r="AQ237" s="159"/>
      <c r="AR237" s="108">
        <f t="shared" si="178"/>
        <v>0</v>
      </c>
      <c r="AS237" s="108">
        <f t="shared" si="175"/>
        <v>400</v>
      </c>
      <c r="AT237" s="159"/>
      <c r="AU237" s="108">
        <f t="shared" si="169"/>
        <v>0</v>
      </c>
      <c r="AV237" s="159"/>
      <c r="AW237" s="108">
        <f t="shared" si="170"/>
        <v>0</v>
      </c>
      <c r="AX237" s="108">
        <f t="shared" si="176"/>
        <v>0</v>
      </c>
      <c r="AY237" s="108">
        <f t="shared" si="177"/>
        <v>4000</v>
      </c>
      <c r="AZ237" s="159">
        <v>4000</v>
      </c>
      <c r="BA237" s="159">
        <v>4000</v>
      </c>
    </row>
    <row r="238" s="236" customFormat="1" ht="20" customHeight="1" spans="1:53">
      <c r="A238" s="255">
        <v>232</v>
      </c>
      <c r="B238" s="258" t="s">
        <v>860</v>
      </c>
      <c r="C238" s="55" t="s">
        <v>958</v>
      </c>
      <c r="D238" s="55" t="s">
        <v>959</v>
      </c>
      <c r="E238" s="55" t="s">
        <v>960</v>
      </c>
      <c r="F238" s="17" t="s">
        <v>903</v>
      </c>
      <c r="G238" s="55">
        <v>3</v>
      </c>
      <c r="H238" s="288" t="s">
        <v>961</v>
      </c>
      <c r="I238" s="159"/>
      <c r="J238" s="108">
        <f t="shared" si="182"/>
        <v>0</v>
      </c>
      <c r="K238" s="159"/>
      <c r="L238" s="108">
        <f t="shared" si="183"/>
        <v>0</v>
      </c>
      <c r="M238" s="159"/>
      <c r="N238" s="108">
        <f t="shared" si="184"/>
        <v>0</v>
      </c>
      <c r="O238" s="159"/>
      <c r="P238" s="108">
        <f t="shared" si="185"/>
        <v>0</v>
      </c>
      <c r="Q238" s="108">
        <f t="shared" si="172"/>
        <v>0</v>
      </c>
      <c r="R238" s="159"/>
      <c r="S238" s="108">
        <f t="shared" si="161"/>
        <v>0</v>
      </c>
      <c r="T238" s="159"/>
      <c r="U238" s="108">
        <f t="shared" si="179"/>
        <v>0</v>
      </c>
      <c r="V238" s="108">
        <f t="shared" si="187"/>
        <v>0</v>
      </c>
      <c r="W238" s="159"/>
      <c r="X238" s="108">
        <f t="shared" si="174"/>
        <v>0</v>
      </c>
      <c r="Y238" s="159"/>
      <c r="Z238" s="108">
        <f t="shared" si="180"/>
        <v>0</v>
      </c>
      <c r="AA238" s="108">
        <f t="shared" si="186"/>
        <v>0</v>
      </c>
      <c r="AB238" s="159"/>
      <c r="AC238" s="108">
        <f t="shared" si="181"/>
        <v>0</v>
      </c>
      <c r="AD238" s="159"/>
      <c r="AE238" s="108">
        <v>0</v>
      </c>
      <c r="AF238" s="159"/>
      <c r="AG238" s="108">
        <f t="shared" si="163"/>
        <v>0</v>
      </c>
      <c r="AH238" s="159"/>
      <c r="AI238" s="108">
        <f t="shared" si="164"/>
        <v>0</v>
      </c>
      <c r="AJ238" s="159">
        <v>1</v>
      </c>
      <c r="AK238" s="108">
        <f t="shared" si="165"/>
        <v>300</v>
      </c>
      <c r="AL238" s="159"/>
      <c r="AM238" s="108">
        <f t="shared" si="166"/>
        <v>0</v>
      </c>
      <c r="AN238" s="108">
        <f t="shared" si="167"/>
        <v>300</v>
      </c>
      <c r="AO238" s="159"/>
      <c r="AP238" s="108">
        <f t="shared" si="173"/>
        <v>0</v>
      </c>
      <c r="AQ238" s="159"/>
      <c r="AR238" s="108">
        <f t="shared" si="178"/>
        <v>0</v>
      </c>
      <c r="AS238" s="108">
        <f t="shared" si="175"/>
        <v>0</v>
      </c>
      <c r="AT238" s="159"/>
      <c r="AU238" s="108">
        <f t="shared" si="169"/>
        <v>0</v>
      </c>
      <c r="AV238" s="159"/>
      <c r="AW238" s="108">
        <f t="shared" si="170"/>
        <v>0</v>
      </c>
      <c r="AX238" s="108">
        <f t="shared" si="176"/>
        <v>0</v>
      </c>
      <c r="AY238" s="108">
        <f t="shared" si="177"/>
        <v>300</v>
      </c>
      <c r="AZ238" s="159">
        <v>3000</v>
      </c>
      <c r="BA238" s="159">
        <v>300</v>
      </c>
    </row>
    <row r="239" s="236" customFormat="1" ht="20" customHeight="1" spans="1:53">
      <c r="A239" s="255">
        <v>233</v>
      </c>
      <c r="B239" s="258" t="s">
        <v>860</v>
      </c>
      <c r="C239" s="55" t="s">
        <v>958</v>
      </c>
      <c r="D239" s="55" t="s">
        <v>959</v>
      </c>
      <c r="E239" s="55" t="s">
        <v>962</v>
      </c>
      <c r="F239" s="17" t="s">
        <v>963</v>
      </c>
      <c r="G239" s="55">
        <v>3</v>
      </c>
      <c r="H239" s="288" t="s">
        <v>964</v>
      </c>
      <c r="I239" s="159"/>
      <c r="J239" s="108">
        <f t="shared" si="182"/>
        <v>0</v>
      </c>
      <c r="K239" s="159"/>
      <c r="L239" s="108">
        <f t="shared" si="183"/>
        <v>0</v>
      </c>
      <c r="M239" s="159"/>
      <c r="N239" s="108">
        <f t="shared" si="184"/>
        <v>0</v>
      </c>
      <c r="O239" s="159"/>
      <c r="P239" s="108">
        <f t="shared" si="185"/>
        <v>0</v>
      </c>
      <c r="Q239" s="108">
        <f t="shared" si="172"/>
        <v>0</v>
      </c>
      <c r="R239" s="159">
        <v>1</v>
      </c>
      <c r="S239" s="108">
        <f t="shared" si="161"/>
        <v>300</v>
      </c>
      <c r="T239" s="159"/>
      <c r="U239" s="108">
        <f t="shared" si="179"/>
        <v>0</v>
      </c>
      <c r="V239" s="108">
        <f t="shared" si="187"/>
        <v>300</v>
      </c>
      <c r="W239" s="159"/>
      <c r="X239" s="108">
        <f t="shared" si="174"/>
        <v>0</v>
      </c>
      <c r="Y239" s="159"/>
      <c r="Z239" s="108">
        <f t="shared" si="180"/>
        <v>0</v>
      </c>
      <c r="AA239" s="108">
        <f t="shared" si="186"/>
        <v>0</v>
      </c>
      <c r="AB239" s="159"/>
      <c r="AC239" s="108">
        <f t="shared" si="181"/>
        <v>0</v>
      </c>
      <c r="AD239" s="159"/>
      <c r="AE239" s="108">
        <v>0</v>
      </c>
      <c r="AF239" s="159"/>
      <c r="AG239" s="108">
        <f t="shared" si="163"/>
        <v>0</v>
      </c>
      <c r="AH239" s="159"/>
      <c r="AI239" s="108">
        <f t="shared" si="164"/>
        <v>0</v>
      </c>
      <c r="AJ239" s="159">
        <v>3</v>
      </c>
      <c r="AK239" s="108">
        <f t="shared" si="165"/>
        <v>900</v>
      </c>
      <c r="AL239" s="159"/>
      <c r="AM239" s="108">
        <f t="shared" si="166"/>
        <v>0</v>
      </c>
      <c r="AN239" s="108">
        <f t="shared" si="167"/>
        <v>900</v>
      </c>
      <c r="AO239" s="159">
        <v>30</v>
      </c>
      <c r="AP239" s="108">
        <f t="shared" si="173"/>
        <v>600</v>
      </c>
      <c r="AQ239" s="159"/>
      <c r="AR239" s="108">
        <f t="shared" si="178"/>
        <v>0</v>
      </c>
      <c r="AS239" s="108">
        <f t="shared" si="175"/>
        <v>600</v>
      </c>
      <c r="AT239" s="159"/>
      <c r="AU239" s="108">
        <f t="shared" si="169"/>
        <v>0</v>
      </c>
      <c r="AV239" s="159"/>
      <c r="AW239" s="108">
        <f t="shared" si="170"/>
        <v>0</v>
      </c>
      <c r="AX239" s="108">
        <f t="shared" si="176"/>
        <v>0</v>
      </c>
      <c r="AY239" s="108">
        <f t="shared" si="177"/>
        <v>1800</v>
      </c>
      <c r="AZ239" s="159">
        <v>3000</v>
      </c>
      <c r="BA239" s="159">
        <v>1800</v>
      </c>
    </row>
    <row r="240" s="236" customFormat="1" ht="20" customHeight="1" spans="1:53">
      <c r="A240" s="255">
        <v>234</v>
      </c>
      <c r="B240" s="258" t="s">
        <v>860</v>
      </c>
      <c r="C240" s="55" t="s">
        <v>958</v>
      </c>
      <c r="D240" s="55" t="s">
        <v>965</v>
      </c>
      <c r="E240" s="55" t="s">
        <v>966</v>
      </c>
      <c r="F240" s="17" t="s">
        <v>62</v>
      </c>
      <c r="G240" s="55">
        <v>3</v>
      </c>
      <c r="H240" s="288" t="s">
        <v>967</v>
      </c>
      <c r="I240" s="159"/>
      <c r="J240" s="108">
        <f t="shared" si="182"/>
        <v>0</v>
      </c>
      <c r="K240" s="159"/>
      <c r="L240" s="108">
        <f t="shared" si="183"/>
        <v>0</v>
      </c>
      <c r="M240" s="159"/>
      <c r="N240" s="108">
        <f t="shared" si="184"/>
        <v>0</v>
      </c>
      <c r="O240" s="159"/>
      <c r="P240" s="108">
        <f t="shared" si="185"/>
        <v>0</v>
      </c>
      <c r="Q240" s="108">
        <f t="shared" si="172"/>
        <v>0</v>
      </c>
      <c r="R240" s="159"/>
      <c r="S240" s="108">
        <f t="shared" si="161"/>
        <v>0</v>
      </c>
      <c r="T240" s="159"/>
      <c r="U240" s="108">
        <f t="shared" si="179"/>
        <v>0</v>
      </c>
      <c r="V240" s="108">
        <f t="shared" si="187"/>
        <v>0</v>
      </c>
      <c r="W240" s="159"/>
      <c r="X240" s="108">
        <f t="shared" si="174"/>
        <v>0</v>
      </c>
      <c r="Y240" s="159"/>
      <c r="Z240" s="108">
        <f t="shared" si="180"/>
        <v>0</v>
      </c>
      <c r="AA240" s="108">
        <f t="shared" si="186"/>
        <v>0</v>
      </c>
      <c r="AB240" s="159"/>
      <c r="AC240" s="108">
        <f t="shared" si="181"/>
        <v>0</v>
      </c>
      <c r="AD240" s="159"/>
      <c r="AE240" s="108">
        <v>0</v>
      </c>
      <c r="AF240" s="159"/>
      <c r="AG240" s="108">
        <f t="shared" si="163"/>
        <v>0</v>
      </c>
      <c r="AH240" s="159"/>
      <c r="AI240" s="108">
        <f t="shared" si="164"/>
        <v>0</v>
      </c>
      <c r="AJ240" s="159">
        <v>2</v>
      </c>
      <c r="AK240" s="108">
        <f t="shared" si="165"/>
        <v>600</v>
      </c>
      <c r="AL240" s="159"/>
      <c r="AM240" s="108">
        <f t="shared" si="166"/>
        <v>0</v>
      </c>
      <c r="AN240" s="108">
        <f t="shared" si="167"/>
        <v>600</v>
      </c>
      <c r="AO240" s="159"/>
      <c r="AP240" s="108">
        <f t="shared" si="173"/>
        <v>0</v>
      </c>
      <c r="AQ240" s="159"/>
      <c r="AR240" s="108">
        <f t="shared" si="178"/>
        <v>0</v>
      </c>
      <c r="AS240" s="108">
        <f t="shared" si="175"/>
        <v>0</v>
      </c>
      <c r="AT240" s="159"/>
      <c r="AU240" s="108">
        <f t="shared" si="169"/>
        <v>0</v>
      </c>
      <c r="AV240" s="159"/>
      <c r="AW240" s="108">
        <f t="shared" si="170"/>
        <v>0</v>
      </c>
      <c r="AX240" s="108">
        <f t="shared" si="176"/>
        <v>0</v>
      </c>
      <c r="AY240" s="108">
        <f t="shared" si="177"/>
        <v>600</v>
      </c>
      <c r="AZ240" s="159">
        <v>3000</v>
      </c>
      <c r="BA240" s="159">
        <v>600</v>
      </c>
    </row>
    <row r="241" s="236" customFormat="1" ht="20" customHeight="1" spans="1:53">
      <c r="A241" s="255">
        <v>235</v>
      </c>
      <c r="B241" s="258" t="s">
        <v>860</v>
      </c>
      <c r="C241" s="55" t="s">
        <v>958</v>
      </c>
      <c r="D241" s="55" t="s">
        <v>968</v>
      </c>
      <c r="E241" s="55" t="s">
        <v>969</v>
      </c>
      <c r="F241" s="17" t="s">
        <v>755</v>
      </c>
      <c r="G241" s="55">
        <v>4</v>
      </c>
      <c r="H241" s="55" t="s">
        <v>970</v>
      </c>
      <c r="I241" s="159"/>
      <c r="J241" s="108">
        <f t="shared" si="182"/>
        <v>0</v>
      </c>
      <c r="K241" s="159"/>
      <c r="L241" s="108">
        <f t="shared" si="183"/>
        <v>0</v>
      </c>
      <c r="M241" s="159"/>
      <c r="N241" s="108">
        <f t="shared" si="184"/>
        <v>0</v>
      </c>
      <c r="O241" s="159"/>
      <c r="P241" s="108">
        <f t="shared" si="185"/>
        <v>0</v>
      </c>
      <c r="Q241" s="108">
        <f t="shared" si="172"/>
        <v>0</v>
      </c>
      <c r="R241" s="159"/>
      <c r="S241" s="108">
        <f t="shared" si="161"/>
        <v>0</v>
      </c>
      <c r="T241" s="159"/>
      <c r="U241" s="108">
        <f t="shared" si="179"/>
        <v>0</v>
      </c>
      <c r="V241" s="108">
        <f t="shared" si="187"/>
        <v>0</v>
      </c>
      <c r="W241" s="159"/>
      <c r="X241" s="108">
        <f t="shared" si="174"/>
        <v>0</v>
      </c>
      <c r="Y241" s="159"/>
      <c r="Z241" s="108">
        <f t="shared" si="180"/>
        <v>0</v>
      </c>
      <c r="AA241" s="108">
        <f t="shared" si="186"/>
        <v>0</v>
      </c>
      <c r="AB241" s="159"/>
      <c r="AC241" s="108">
        <f t="shared" si="181"/>
        <v>0</v>
      </c>
      <c r="AD241" s="159"/>
      <c r="AE241" s="108">
        <v>0</v>
      </c>
      <c r="AF241" s="159"/>
      <c r="AG241" s="108">
        <f t="shared" si="163"/>
        <v>0</v>
      </c>
      <c r="AH241" s="159"/>
      <c r="AI241" s="108">
        <f t="shared" si="164"/>
        <v>0</v>
      </c>
      <c r="AJ241" s="159"/>
      <c r="AK241" s="108">
        <f t="shared" si="165"/>
        <v>0</v>
      </c>
      <c r="AL241" s="159"/>
      <c r="AM241" s="108">
        <f t="shared" si="166"/>
        <v>0</v>
      </c>
      <c r="AN241" s="108">
        <f t="shared" si="167"/>
        <v>0</v>
      </c>
      <c r="AO241" s="159">
        <v>20</v>
      </c>
      <c r="AP241" s="108">
        <f t="shared" si="173"/>
        <v>400</v>
      </c>
      <c r="AQ241" s="159"/>
      <c r="AR241" s="108">
        <f t="shared" si="178"/>
        <v>0</v>
      </c>
      <c r="AS241" s="108">
        <f t="shared" si="175"/>
        <v>400</v>
      </c>
      <c r="AT241" s="159"/>
      <c r="AU241" s="108">
        <f t="shared" si="169"/>
        <v>0</v>
      </c>
      <c r="AV241" s="159"/>
      <c r="AW241" s="108">
        <f t="shared" si="170"/>
        <v>0</v>
      </c>
      <c r="AX241" s="108">
        <f t="shared" si="176"/>
        <v>0</v>
      </c>
      <c r="AY241" s="108">
        <f t="shared" si="177"/>
        <v>400</v>
      </c>
      <c r="AZ241" s="159">
        <v>4000</v>
      </c>
      <c r="BA241" s="159">
        <v>400</v>
      </c>
    </row>
    <row r="242" s="236" customFormat="1" ht="20" customHeight="1" spans="1:53">
      <c r="A242" s="255">
        <v>236</v>
      </c>
      <c r="B242" s="258" t="s">
        <v>860</v>
      </c>
      <c r="C242" s="55" t="s">
        <v>958</v>
      </c>
      <c r="D242" s="55" t="s">
        <v>968</v>
      </c>
      <c r="E242" s="55" t="s">
        <v>971</v>
      </c>
      <c r="F242" s="17" t="s">
        <v>937</v>
      </c>
      <c r="G242" s="55">
        <v>4</v>
      </c>
      <c r="H242" s="288" t="s">
        <v>972</v>
      </c>
      <c r="I242" s="159"/>
      <c r="J242" s="108">
        <f t="shared" si="182"/>
        <v>0</v>
      </c>
      <c r="K242" s="159"/>
      <c r="L242" s="108">
        <f t="shared" si="183"/>
        <v>0</v>
      </c>
      <c r="M242" s="159"/>
      <c r="N242" s="108">
        <f t="shared" si="184"/>
        <v>0</v>
      </c>
      <c r="O242" s="159"/>
      <c r="P242" s="108">
        <f t="shared" si="185"/>
        <v>0</v>
      </c>
      <c r="Q242" s="108">
        <f t="shared" si="172"/>
        <v>0</v>
      </c>
      <c r="R242" s="159">
        <v>3.4</v>
      </c>
      <c r="S242" s="108">
        <f t="shared" si="161"/>
        <v>1020</v>
      </c>
      <c r="T242" s="159"/>
      <c r="U242" s="108">
        <f t="shared" si="179"/>
        <v>0</v>
      </c>
      <c r="V242" s="108">
        <f t="shared" si="187"/>
        <v>1020</v>
      </c>
      <c r="W242" s="159"/>
      <c r="X242" s="108">
        <f t="shared" si="174"/>
        <v>0</v>
      </c>
      <c r="Y242" s="159"/>
      <c r="Z242" s="108">
        <f t="shared" si="180"/>
        <v>0</v>
      </c>
      <c r="AA242" s="108">
        <f t="shared" si="186"/>
        <v>0</v>
      </c>
      <c r="AB242" s="159"/>
      <c r="AC242" s="108">
        <f t="shared" si="181"/>
        <v>0</v>
      </c>
      <c r="AD242" s="159"/>
      <c r="AE242" s="108">
        <v>0</v>
      </c>
      <c r="AF242" s="159">
        <v>1</v>
      </c>
      <c r="AG242" s="108">
        <f t="shared" si="163"/>
        <v>1000</v>
      </c>
      <c r="AH242" s="159"/>
      <c r="AI242" s="108">
        <f t="shared" si="164"/>
        <v>0</v>
      </c>
      <c r="AJ242" s="159">
        <v>3</v>
      </c>
      <c r="AK242" s="108">
        <f t="shared" si="165"/>
        <v>900</v>
      </c>
      <c r="AL242" s="159"/>
      <c r="AM242" s="108">
        <f t="shared" si="166"/>
        <v>0</v>
      </c>
      <c r="AN242" s="108">
        <f t="shared" si="167"/>
        <v>1900</v>
      </c>
      <c r="AO242" s="159">
        <v>10</v>
      </c>
      <c r="AP242" s="108">
        <f t="shared" si="173"/>
        <v>200</v>
      </c>
      <c r="AQ242" s="159">
        <v>5</v>
      </c>
      <c r="AR242" s="108">
        <f t="shared" si="178"/>
        <v>100</v>
      </c>
      <c r="AS242" s="108">
        <f t="shared" si="175"/>
        <v>300</v>
      </c>
      <c r="AT242" s="159"/>
      <c r="AU242" s="108">
        <f t="shared" si="169"/>
        <v>0</v>
      </c>
      <c r="AV242" s="159"/>
      <c r="AW242" s="108">
        <f t="shared" si="170"/>
        <v>0</v>
      </c>
      <c r="AX242" s="108">
        <f t="shared" si="176"/>
        <v>0</v>
      </c>
      <c r="AY242" s="108">
        <f t="shared" si="177"/>
        <v>3220</v>
      </c>
      <c r="AZ242" s="159">
        <v>4000</v>
      </c>
      <c r="BA242" s="159">
        <v>3220</v>
      </c>
    </row>
    <row r="243" s="236" customFormat="1" ht="20" customHeight="1" spans="1:53">
      <c r="A243" s="255">
        <v>237</v>
      </c>
      <c r="B243" s="258" t="s">
        <v>860</v>
      </c>
      <c r="C243" s="55" t="s">
        <v>973</v>
      </c>
      <c r="D243" s="55" t="s">
        <v>974</v>
      </c>
      <c r="E243" s="55" t="s">
        <v>975</v>
      </c>
      <c r="F243" s="17" t="s">
        <v>907</v>
      </c>
      <c r="G243" s="55">
        <v>2</v>
      </c>
      <c r="H243" s="288" t="s">
        <v>976</v>
      </c>
      <c r="I243" s="159"/>
      <c r="J243" s="108">
        <f t="shared" si="182"/>
        <v>0</v>
      </c>
      <c r="K243" s="159"/>
      <c r="L243" s="108">
        <f t="shared" si="183"/>
        <v>0</v>
      </c>
      <c r="M243" s="159"/>
      <c r="N243" s="108">
        <f t="shared" si="184"/>
        <v>0</v>
      </c>
      <c r="O243" s="159"/>
      <c r="P243" s="108">
        <f t="shared" si="185"/>
        <v>0</v>
      </c>
      <c r="Q243" s="108">
        <f t="shared" si="172"/>
        <v>0</v>
      </c>
      <c r="R243" s="159"/>
      <c r="S243" s="108">
        <f t="shared" si="161"/>
        <v>0</v>
      </c>
      <c r="T243" s="159"/>
      <c r="U243" s="108">
        <f t="shared" si="179"/>
        <v>0</v>
      </c>
      <c r="V243" s="108">
        <f t="shared" si="187"/>
        <v>0</v>
      </c>
      <c r="W243" s="159"/>
      <c r="X243" s="108">
        <f t="shared" si="174"/>
        <v>0</v>
      </c>
      <c r="Y243" s="159"/>
      <c r="Z243" s="108">
        <f t="shared" si="180"/>
        <v>0</v>
      </c>
      <c r="AA243" s="108">
        <f t="shared" si="186"/>
        <v>0</v>
      </c>
      <c r="AB243" s="159"/>
      <c r="AC243" s="108">
        <f t="shared" si="181"/>
        <v>0</v>
      </c>
      <c r="AD243" s="159"/>
      <c r="AE243" s="108">
        <v>0</v>
      </c>
      <c r="AF243" s="159"/>
      <c r="AG243" s="108">
        <f t="shared" si="163"/>
        <v>0</v>
      </c>
      <c r="AH243" s="159"/>
      <c r="AI243" s="108">
        <f t="shared" si="164"/>
        <v>0</v>
      </c>
      <c r="AJ243" s="159">
        <v>1</v>
      </c>
      <c r="AK243" s="108">
        <f t="shared" si="165"/>
        <v>300</v>
      </c>
      <c r="AL243" s="159"/>
      <c r="AM243" s="108">
        <f t="shared" si="166"/>
        <v>0</v>
      </c>
      <c r="AN243" s="108">
        <f t="shared" si="167"/>
        <v>300</v>
      </c>
      <c r="AO243" s="159">
        <v>5</v>
      </c>
      <c r="AP243" s="108">
        <f t="shared" si="173"/>
        <v>100</v>
      </c>
      <c r="AQ243" s="159">
        <v>5</v>
      </c>
      <c r="AR243" s="108">
        <f t="shared" si="178"/>
        <v>100</v>
      </c>
      <c r="AS243" s="108">
        <f t="shared" si="175"/>
        <v>200</v>
      </c>
      <c r="AT243" s="159"/>
      <c r="AU243" s="108">
        <f t="shared" si="169"/>
        <v>0</v>
      </c>
      <c r="AV243" s="159"/>
      <c r="AW243" s="108">
        <f t="shared" si="170"/>
        <v>0</v>
      </c>
      <c r="AX243" s="108">
        <f t="shared" si="176"/>
        <v>0</v>
      </c>
      <c r="AY243" s="108">
        <f t="shared" si="177"/>
        <v>500</v>
      </c>
      <c r="AZ243" s="159">
        <v>2000</v>
      </c>
      <c r="BA243" s="159">
        <v>340</v>
      </c>
    </row>
    <row r="244" s="236" customFormat="1" ht="20" customHeight="1" spans="1:53">
      <c r="A244" s="255">
        <v>238</v>
      </c>
      <c r="B244" s="258" t="s">
        <v>860</v>
      </c>
      <c r="C244" s="55" t="s">
        <v>973</v>
      </c>
      <c r="D244" s="55" t="s">
        <v>977</v>
      </c>
      <c r="E244" s="55" t="s">
        <v>978</v>
      </c>
      <c r="F244" s="17" t="s">
        <v>979</v>
      </c>
      <c r="G244" s="55">
        <v>5</v>
      </c>
      <c r="H244" s="288" t="s">
        <v>980</v>
      </c>
      <c r="I244" s="159"/>
      <c r="J244" s="108">
        <f t="shared" si="182"/>
        <v>0</v>
      </c>
      <c r="K244" s="159"/>
      <c r="L244" s="108">
        <f t="shared" si="183"/>
        <v>0</v>
      </c>
      <c r="M244" s="159"/>
      <c r="N244" s="108">
        <f t="shared" si="184"/>
        <v>0</v>
      </c>
      <c r="O244" s="159"/>
      <c r="P244" s="108">
        <f t="shared" si="185"/>
        <v>0</v>
      </c>
      <c r="Q244" s="108">
        <f t="shared" si="172"/>
        <v>0</v>
      </c>
      <c r="R244" s="159">
        <v>3</v>
      </c>
      <c r="S244" s="108">
        <f t="shared" si="161"/>
        <v>900</v>
      </c>
      <c r="T244" s="159"/>
      <c r="U244" s="108">
        <f t="shared" si="179"/>
        <v>0</v>
      </c>
      <c r="V244" s="108">
        <f t="shared" si="187"/>
        <v>900</v>
      </c>
      <c r="W244" s="159"/>
      <c r="X244" s="108">
        <f t="shared" si="174"/>
        <v>0</v>
      </c>
      <c r="Y244" s="159"/>
      <c r="Z244" s="108">
        <f t="shared" si="180"/>
        <v>0</v>
      </c>
      <c r="AA244" s="108">
        <f t="shared" si="186"/>
        <v>0</v>
      </c>
      <c r="AB244" s="159"/>
      <c r="AC244" s="108">
        <f t="shared" si="181"/>
        <v>0</v>
      </c>
      <c r="AD244" s="159"/>
      <c r="AE244" s="108">
        <v>0</v>
      </c>
      <c r="AF244" s="159"/>
      <c r="AG244" s="108">
        <f t="shared" si="163"/>
        <v>0</v>
      </c>
      <c r="AH244" s="159"/>
      <c r="AI244" s="108">
        <f t="shared" si="164"/>
        <v>0</v>
      </c>
      <c r="AJ244" s="159">
        <v>7</v>
      </c>
      <c r="AK244" s="108">
        <f t="shared" si="165"/>
        <v>2100</v>
      </c>
      <c r="AL244" s="159"/>
      <c r="AM244" s="108">
        <f t="shared" si="166"/>
        <v>0</v>
      </c>
      <c r="AN244" s="108">
        <f t="shared" si="167"/>
        <v>2100</v>
      </c>
      <c r="AO244" s="159">
        <v>5</v>
      </c>
      <c r="AP244" s="108">
        <f t="shared" si="173"/>
        <v>100</v>
      </c>
      <c r="AQ244" s="159">
        <v>5</v>
      </c>
      <c r="AR244" s="108">
        <f t="shared" si="178"/>
        <v>100</v>
      </c>
      <c r="AS244" s="108">
        <f t="shared" si="175"/>
        <v>200</v>
      </c>
      <c r="AT244" s="159"/>
      <c r="AU244" s="108">
        <f t="shared" si="169"/>
        <v>0</v>
      </c>
      <c r="AV244" s="159"/>
      <c r="AW244" s="108">
        <f t="shared" si="170"/>
        <v>0</v>
      </c>
      <c r="AX244" s="108">
        <f t="shared" si="176"/>
        <v>0</v>
      </c>
      <c r="AY244" s="108">
        <f t="shared" si="177"/>
        <v>3200</v>
      </c>
      <c r="AZ244" s="159">
        <v>5000</v>
      </c>
      <c r="BA244" s="159">
        <v>3200</v>
      </c>
    </row>
    <row r="245" s="236" customFormat="1" ht="20" customHeight="1" spans="1:53">
      <c r="A245" s="255">
        <v>239</v>
      </c>
      <c r="B245" s="55" t="s">
        <v>981</v>
      </c>
      <c r="C245" s="55" t="s">
        <v>982</v>
      </c>
      <c r="D245" s="55" t="s">
        <v>983</v>
      </c>
      <c r="E245" s="55" t="s">
        <v>984</v>
      </c>
      <c r="F245" s="17" t="s">
        <v>985</v>
      </c>
      <c r="G245" s="55">
        <v>4</v>
      </c>
      <c r="H245" s="288" t="s">
        <v>986</v>
      </c>
      <c r="I245" s="151"/>
      <c r="J245" s="108">
        <f t="shared" si="182"/>
        <v>0</v>
      </c>
      <c r="K245" s="151"/>
      <c r="L245" s="108">
        <f t="shared" si="183"/>
        <v>0</v>
      </c>
      <c r="M245" s="151"/>
      <c r="N245" s="108">
        <f t="shared" si="184"/>
        <v>0</v>
      </c>
      <c r="O245" s="151"/>
      <c r="P245" s="108">
        <f t="shared" si="185"/>
        <v>0</v>
      </c>
      <c r="Q245" s="108">
        <f t="shared" si="172"/>
        <v>0</v>
      </c>
      <c r="R245" s="151">
        <v>1</v>
      </c>
      <c r="S245" s="108">
        <f t="shared" si="161"/>
        <v>300</v>
      </c>
      <c r="T245" s="151"/>
      <c r="U245" s="108">
        <f t="shared" si="179"/>
        <v>0</v>
      </c>
      <c r="V245" s="108">
        <f t="shared" si="187"/>
        <v>300</v>
      </c>
      <c r="W245" s="151"/>
      <c r="X245" s="108">
        <f t="shared" si="174"/>
        <v>0</v>
      </c>
      <c r="Y245" s="151"/>
      <c r="Z245" s="108">
        <f t="shared" si="180"/>
        <v>0</v>
      </c>
      <c r="AA245" s="151"/>
      <c r="AB245" s="151">
        <v>0.3</v>
      </c>
      <c r="AC245" s="108">
        <f t="shared" si="181"/>
        <v>180</v>
      </c>
      <c r="AD245" s="151"/>
      <c r="AE245" s="108">
        <v>0</v>
      </c>
      <c r="AF245" s="151"/>
      <c r="AG245" s="108">
        <f t="shared" si="163"/>
        <v>0</v>
      </c>
      <c r="AH245" s="151"/>
      <c r="AI245" s="108">
        <f t="shared" si="164"/>
        <v>0</v>
      </c>
      <c r="AJ245" s="151"/>
      <c r="AK245" s="108">
        <f t="shared" si="165"/>
        <v>0</v>
      </c>
      <c r="AL245" s="151"/>
      <c r="AM245" s="108">
        <f t="shared" si="166"/>
        <v>0</v>
      </c>
      <c r="AN245" s="108">
        <f t="shared" si="167"/>
        <v>0</v>
      </c>
      <c r="AO245" s="151">
        <v>8</v>
      </c>
      <c r="AP245" s="108">
        <f t="shared" si="173"/>
        <v>160</v>
      </c>
      <c r="AQ245" s="151"/>
      <c r="AR245" s="108">
        <f t="shared" si="178"/>
        <v>0</v>
      </c>
      <c r="AS245" s="108">
        <f t="shared" ref="AS245:AS248" si="188">AP245+AR245</f>
        <v>160</v>
      </c>
      <c r="AT245" s="151"/>
      <c r="AU245" s="108">
        <f t="shared" si="169"/>
        <v>0</v>
      </c>
      <c r="AV245" s="151"/>
      <c r="AW245" s="108">
        <f t="shared" si="170"/>
        <v>0</v>
      </c>
      <c r="AX245" s="108">
        <f t="shared" si="176"/>
        <v>0</v>
      </c>
      <c r="AY245" s="108">
        <f t="shared" si="177"/>
        <v>640</v>
      </c>
      <c r="AZ245" s="151">
        <v>4000</v>
      </c>
      <c r="BA245" s="108">
        <v>640</v>
      </c>
    </row>
    <row r="246" s="236" customFormat="1" ht="20" customHeight="1" spans="1:53">
      <c r="A246" s="255">
        <v>240</v>
      </c>
      <c r="B246" s="55" t="s">
        <v>981</v>
      </c>
      <c r="C246" s="55" t="s">
        <v>982</v>
      </c>
      <c r="D246" s="55" t="s">
        <v>987</v>
      </c>
      <c r="E246" s="55" t="s">
        <v>988</v>
      </c>
      <c r="F246" s="17" t="s">
        <v>989</v>
      </c>
      <c r="G246" s="55">
        <v>5</v>
      </c>
      <c r="H246" s="288" t="s">
        <v>990</v>
      </c>
      <c r="I246" s="151"/>
      <c r="J246" s="108">
        <f t="shared" si="182"/>
        <v>0</v>
      </c>
      <c r="K246" s="151"/>
      <c r="L246" s="108">
        <f t="shared" si="183"/>
        <v>0</v>
      </c>
      <c r="M246" s="151"/>
      <c r="N246" s="108">
        <f t="shared" si="184"/>
        <v>0</v>
      </c>
      <c r="O246" s="151"/>
      <c r="P246" s="108">
        <f t="shared" si="185"/>
        <v>0</v>
      </c>
      <c r="Q246" s="108">
        <f t="shared" si="172"/>
        <v>0</v>
      </c>
      <c r="R246" s="151"/>
      <c r="S246" s="108">
        <f t="shared" si="161"/>
        <v>0</v>
      </c>
      <c r="T246" s="151"/>
      <c r="U246" s="108">
        <f t="shared" si="179"/>
        <v>0</v>
      </c>
      <c r="V246" s="108">
        <f t="shared" si="187"/>
        <v>0</v>
      </c>
      <c r="W246" s="151">
        <v>0.5</v>
      </c>
      <c r="X246" s="108">
        <f t="shared" si="174"/>
        <v>200</v>
      </c>
      <c r="Y246" s="151"/>
      <c r="Z246" s="108">
        <f t="shared" si="180"/>
        <v>0</v>
      </c>
      <c r="AA246" s="151">
        <v>200</v>
      </c>
      <c r="AB246" s="151"/>
      <c r="AC246" s="108">
        <f t="shared" si="181"/>
        <v>0</v>
      </c>
      <c r="AD246" s="151"/>
      <c r="AE246" s="108">
        <v>0</v>
      </c>
      <c r="AF246" s="151"/>
      <c r="AG246" s="108">
        <f t="shared" si="163"/>
        <v>0</v>
      </c>
      <c r="AH246" s="151"/>
      <c r="AI246" s="108">
        <f t="shared" si="164"/>
        <v>0</v>
      </c>
      <c r="AJ246" s="151"/>
      <c r="AK246" s="108">
        <f t="shared" si="165"/>
        <v>0</v>
      </c>
      <c r="AL246" s="151"/>
      <c r="AM246" s="108">
        <f t="shared" si="166"/>
        <v>0</v>
      </c>
      <c r="AN246" s="108">
        <f t="shared" si="167"/>
        <v>0</v>
      </c>
      <c r="AO246" s="151">
        <v>16</v>
      </c>
      <c r="AP246" s="108">
        <f t="shared" si="173"/>
        <v>320</v>
      </c>
      <c r="AQ246" s="151"/>
      <c r="AR246" s="108">
        <f t="shared" si="178"/>
        <v>0</v>
      </c>
      <c r="AS246" s="108">
        <f t="shared" si="188"/>
        <v>320</v>
      </c>
      <c r="AT246" s="151"/>
      <c r="AU246" s="108">
        <f t="shared" si="169"/>
        <v>0</v>
      </c>
      <c r="AV246" s="151"/>
      <c r="AW246" s="108">
        <f t="shared" si="170"/>
        <v>0</v>
      </c>
      <c r="AX246" s="108">
        <f t="shared" si="176"/>
        <v>0</v>
      </c>
      <c r="AY246" s="108">
        <f t="shared" si="177"/>
        <v>520</v>
      </c>
      <c r="AZ246" s="151">
        <v>5000</v>
      </c>
      <c r="BA246" s="108">
        <v>520</v>
      </c>
    </row>
    <row r="247" s="236" customFormat="1" ht="20" customHeight="1" spans="1:53">
      <c r="A247" s="255">
        <v>241</v>
      </c>
      <c r="B247" s="55" t="s">
        <v>981</v>
      </c>
      <c r="C247" s="55" t="s">
        <v>982</v>
      </c>
      <c r="D247" s="55" t="s">
        <v>991</v>
      </c>
      <c r="E247" s="55" t="s">
        <v>992</v>
      </c>
      <c r="F247" s="17" t="s">
        <v>993</v>
      </c>
      <c r="G247" s="55">
        <v>4</v>
      </c>
      <c r="H247" s="288" t="s">
        <v>994</v>
      </c>
      <c r="I247" s="108"/>
      <c r="J247" s="108">
        <f t="shared" si="182"/>
        <v>0</v>
      </c>
      <c r="K247" s="108"/>
      <c r="L247" s="108">
        <f t="shared" si="183"/>
        <v>0</v>
      </c>
      <c r="M247" s="108"/>
      <c r="N247" s="108">
        <f t="shared" si="184"/>
        <v>0</v>
      </c>
      <c r="O247" s="108"/>
      <c r="P247" s="108">
        <f t="shared" si="185"/>
        <v>0</v>
      </c>
      <c r="Q247" s="108">
        <f t="shared" si="172"/>
        <v>0</v>
      </c>
      <c r="R247" s="108">
        <v>2</v>
      </c>
      <c r="S247" s="108">
        <f t="shared" si="161"/>
        <v>600</v>
      </c>
      <c r="T247" s="108"/>
      <c r="U247" s="108">
        <f t="shared" si="179"/>
        <v>0</v>
      </c>
      <c r="V247" s="108">
        <f t="shared" si="187"/>
        <v>600</v>
      </c>
      <c r="W247" s="108"/>
      <c r="X247" s="108">
        <f t="shared" si="174"/>
        <v>0</v>
      </c>
      <c r="Y247" s="108"/>
      <c r="Z247" s="108">
        <f t="shared" si="180"/>
        <v>0</v>
      </c>
      <c r="AA247" s="108"/>
      <c r="AB247" s="108"/>
      <c r="AC247" s="108">
        <f t="shared" si="181"/>
        <v>0</v>
      </c>
      <c r="AD247" s="108"/>
      <c r="AE247" s="108">
        <v>0</v>
      </c>
      <c r="AF247" s="108"/>
      <c r="AG247" s="108">
        <f t="shared" si="163"/>
        <v>0</v>
      </c>
      <c r="AH247" s="108">
        <v>1</v>
      </c>
      <c r="AI247" s="108">
        <f t="shared" si="164"/>
        <v>300</v>
      </c>
      <c r="AJ247" s="108"/>
      <c r="AK247" s="108">
        <f t="shared" si="165"/>
        <v>0</v>
      </c>
      <c r="AL247" s="108"/>
      <c r="AM247" s="108">
        <f t="shared" si="166"/>
        <v>0</v>
      </c>
      <c r="AN247" s="108">
        <f t="shared" si="167"/>
        <v>300</v>
      </c>
      <c r="AO247" s="108">
        <v>10</v>
      </c>
      <c r="AP247" s="108">
        <f t="shared" si="173"/>
        <v>200</v>
      </c>
      <c r="AQ247" s="108">
        <v>18</v>
      </c>
      <c r="AR247" s="108">
        <f t="shared" si="178"/>
        <v>360</v>
      </c>
      <c r="AS247" s="108">
        <f t="shared" si="188"/>
        <v>560</v>
      </c>
      <c r="AT247" s="108"/>
      <c r="AU247" s="108">
        <f t="shared" si="169"/>
        <v>0</v>
      </c>
      <c r="AV247" s="108"/>
      <c r="AW247" s="108">
        <f t="shared" si="170"/>
        <v>0</v>
      </c>
      <c r="AX247" s="108">
        <f t="shared" si="176"/>
        <v>0</v>
      </c>
      <c r="AY247" s="108">
        <f t="shared" si="177"/>
        <v>1460</v>
      </c>
      <c r="AZ247" s="108">
        <v>4000</v>
      </c>
      <c r="BA247" s="108">
        <v>1460</v>
      </c>
    </row>
    <row r="248" s="236" customFormat="1" ht="20" customHeight="1" spans="1:53">
      <c r="A248" s="255">
        <v>242</v>
      </c>
      <c r="B248" s="55" t="s">
        <v>981</v>
      </c>
      <c r="C248" s="55" t="s">
        <v>995</v>
      </c>
      <c r="D248" s="55" t="s">
        <v>996</v>
      </c>
      <c r="E248" s="55" t="s">
        <v>997</v>
      </c>
      <c r="F248" s="17" t="s">
        <v>998</v>
      </c>
      <c r="G248" s="55">
        <v>4</v>
      </c>
      <c r="H248" s="288" t="s">
        <v>999</v>
      </c>
      <c r="I248" s="284"/>
      <c r="J248" s="108">
        <f t="shared" si="182"/>
        <v>0</v>
      </c>
      <c r="K248" s="284"/>
      <c r="L248" s="108">
        <f t="shared" si="183"/>
        <v>0</v>
      </c>
      <c r="M248" s="284"/>
      <c r="N248" s="284">
        <f t="shared" si="184"/>
        <v>0</v>
      </c>
      <c r="O248" s="284"/>
      <c r="P248" s="284">
        <f t="shared" si="185"/>
        <v>0</v>
      </c>
      <c r="Q248" s="284">
        <f t="shared" si="172"/>
        <v>0</v>
      </c>
      <c r="R248" s="284">
        <v>3</v>
      </c>
      <c r="S248" s="108">
        <f t="shared" si="161"/>
        <v>900</v>
      </c>
      <c r="T248" s="284"/>
      <c r="U248" s="108">
        <f t="shared" si="179"/>
        <v>0</v>
      </c>
      <c r="V248" s="108">
        <f t="shared" si="187"/>
        <v>900</v>
      </c>
      <c r="W248" s="284"/>
      <c r="X248" s="108">
        <f t="shared" si="174"/>
        <v>0</v>
      </c>
      <c r="Y248" s="284"/>
      <c r="Z248" s="108">
        <f t="shared" si="180"/>
        <v>0</v>
      </c>
      <c r="AA248" s="284"/>
      <c r="AB248" s="284"/>
      <c r="AC248" s="108">
        <f t="shared" si="181"/>
        <v>0</v>
      </c>
      <c r="AD248" s="284"/>
      <c r="AE248" s="108">
        <v>0</v>
      </c>
      <c r="AF248" s="284"/>
      <c r="AG248" s="108">
        <f t="shared" si="163"/>
        <v>0</v>
      </c>
      <c r="AH248" s="284"/>
      <c r="AI248" s="108">
        <f t="shared" si="164"/>
        <v>0</v>
      </c>
      <c r="AJ248" s="284">
        <v>4</v>
      </c>
      <c r="AK248" s="108">
        <f t="shared" si="165"/>
        <v>1200</v>
      </c>
      <c r="AL248" s="284"/>
      <c r="AM248" s="108">
        <f t="shared" si="166"/>
        <v>0</v>
      </c>
      <c r="AN248" s="108">
        <f t="shared" si="167"/>
        <v>1200</v>
      </c>
      <c r="AO248" s="284"/>
      <c r="AP248" s="108">
        <f t="shared" si="173"/>
        <v>0</v>
      </c>
      <c r="AQ248" s="284">
        <v>20</v>
      </c>
      <c r="AR248" s="108">
        <f t="shared" si="178"/>
        <v>400</v>
      </c>
      <c r="AS248" s="284">
        <f t="shared" si="188"/>
        <v>400</v>
      </c>
      <c r="AT248" s="284"/>
      <c r="AU248" s="108">
        <f t="shared" si="169"/>
        <v>0</v>
      </c>
      <c r="AV248" s="284"/>
      <c r="AW248" s="108">
        <f t="shared" si="170"/>
        <v>0</v>
      </c>
      <c r="AX248" s="284">
        <f t="shared" si="176"/>
        <v>0</v>
      </c>
      <c r="AY248" s="108">
        <f t="shared" si="177"/>
        <v>2500</v>
      </c>
      <c r="AZ248" s="284">
        <v>4000</v>
      </c>
      <c r="BA248" s="284">
        <v>2500</v>
      </c>
    </row>
    <row r="249" s="236" customFormat="1" ht="20" customHeight="1" spans="1:53">
      <c r="A249" s="255">
        <v>243</v>
      </c>
      <c r="B249" s="55" t="s">
        <v>981</v>
      </c>
      <c r="C249" s="19" t="s">
        <v>1000</v>
      </c>
      <c r="D249" s="19" t="s">
        <v>1001</v>
      </c>
      <c r="E249" s="19" t="s">
        <v>1002</v>
      </c>
      <c r="F249" s="20" t="s">
        <v>1003</v>
      </c>
      <c r="G249" s="21">
        <v>1</v>
      </c>
      <c r="H249" s="293" t="s">
        <v>1004</v>
      </c>
      <c r="I249" s="14"/>
      <c r="J249" s="14">
        <v>0</v>
      </c>
      <c r="K249" s="14"/>
      <c r="L249" s="14">
        <v>0</v>
      </c>
      <c r="M249" s="14"/>
      <c r="N249" s="14">
        <v>0</v>
      </c>
      <c r="O249" s="14"/>
      <c r="P249" s="14">
        <v>0</v>
      </c>
      <c r="Q249" s="14"/>
      <c r="R249" s="14"/>
      <c r="S249" s="14"/>
      <c r="T249" s="14"/>
      <c r="U249" s="14"/>
      <c r="V249" s="14"/>
      <c r="W249" s="14">
        <v>2</v>
      </c>
      <c r="X249" s="27">
        <v>800</v>
      </c>
      <c r="Y249" s="14"/>
      <c r="Z249" s="27">
        <v>0</v>
      </c>
      <c r="AA249" s="14">
        <v>800</v>
      </c>
      <c r="AB249" s="14"/>
      <c r="AC249" s="27">
        <v>0</v>
      </c>
      <c r="AD249" s="14"/>
      <c r="AE249" s="27"/>
      <c r="AF249" s="14"/>
      <c r="AG249" s="27">
        <v>0</v>
      </c>
      <c r="AH249" s="14"/>
      <c r="AI249" s="27">
        <v>0</v>
      </c>
      <c r="AJ249" s="14"/>
      <c r="AK249" s="27">
        <v>0</v>
      </c>
      <c r="AL249" s="14"/>
      <c r="AM249" s="27">
        <v>0</v>
      </c>
      <c r="AN249" s="27">
        <v>0</v>
      </c>
      <c r="AO249" s="14">
        <v>104</v>
      </c>
      <c r="AP249" s="27">
        <v>2080</v>
      </c>
      <c r="AQ249" s="14">
        <v>6</v>
      </c>
      <c r="AR249" s="27">
        <v>120</v>
      </c>
      <c r="AS249" s="14">
        <v>2200</v>
      </c>
      <c r="AT249" s="14"/>
      <c r="AU249" s="27">
        <v>0</v>
      </c>
      <c r="AV249" s="14"/>
      <c r="AW249" s="27">
        <v>0</v>
      </c>
      <c r="AX249" s="27">
        <v>0</v>
      </c>
      <c r="AY249" s="14">
        <v>3000</v>
      </c>
      <c r="AZ249" s="14">
        <v>1000</v>
      </c>
      <c r="BA249" s="14">
        <v>1000</v>
      </c>
    </row>
    <row r="250" s="237" customFormat="1" ht="20" customHeight="1" spans="1:53">
      <c r="A250" s="255">
        <v>244</v>
      </c>
      <c r="B250" s="280" t="s">
        <v>1005</v>
      </c>
      <c r="C250" s="280"/>
      <c r="D250" s="280"/>
      <c r="E250" s="280"/>
      <c r="F250" s="280"/>
      <c r="G250" s="280"/>
      <c r="H250" s="280"/>
      <c r="I250" s="285">
        <f t="shared" ref="I250:BA250" si="189">SUM(I7:I249)</f>
        <v>2</v>
      </c>
      <c r="J250" s="285">
        <f t="shared" si="189"/>
        <v>2000</v>
      </c>
      <c r="K250" s="285">
        <f t="shared" si="189"/>
        <v>2</v>
      </c>
      <c r="L250" s="285">
        <f t="shared" si="189"/>
        <v>1200</v>
      </c>
      <c r="M250" s="285">
        <f t="shared" si="189"/>
        <v>0</v>
      </c>
      <c r="N250" s="285">
        <f t="shared" si="189"/>
        <v>0</v>
      </c>
      <c r="O250" s="285">
        <f t="shared" si="189"/>
        <v>0</v>
      </c>
      <c r="P250" s="285">
        <f t="shared" si="189"/>
        <v>0</v>
      </c>
      <c r="Q250" s="285">
        <f t="shared" si="189"/>
        <v>3200</v>
      </c>
      <c r="R250" s="285">
        <f t="shared" si="189"/>
        <v>406.5</v>
      </c>
      <c r="S250" s="285">
        <f t="shared" si="189"/>
        <v>121950</v>
      </c>
      <c r="T250" s="285">
        <f t="shared" si="189"/>
        <v>0</v>
      </c>
      <c r="U250" s="285">
        <f t="shared" si="189"/>
        <v>0</v>
      </c>
      <c r="V250" s="285">
        <f t="shared" si="189"/>
        <v>121950</v>
      </c>
      <c r="W250" s="285">
        <f t="shared" si="189"/>
        <v>13.85</v>
      </c>
      <c r="X250" s="285">
        <f t="shared" si="189"/>
        <v>5540</v>
      </c>
      <c r="Y250" s="285">
        <f t="shared" si="189"/>
        <v>0</v>
      </c>
      <c r="Z250" s="285">
        <f t="shared" si="189"/>
        <v>0</v>
      </c>
      <c r="AA250" s="285">
        <f t="shared" si="189"/>
        <v>5540</v>
      </c>
      <c r="AB250" s="285">
        <f t="shared" si="189"/>
        <v>8.5</v>
      </c>
      <c r="AC250" s="285">
        <f t="shared" si="189"/>
        <v>5100</v>
      </c>
      <c r="AD250" s="285">
        <f t="shared" si="189"/>
        <v>0</v>
      </c>
      <c r="AE250" s="285">
        <f t="shared" si="189"/>
        <v>0</v>
      </c>
      <c r="AF250" s="285">
        <f t="shared" si="189"/>
        <v>62</v>
      </c>
      <c r="AG250" s="285">
        <f t="shared" si="189"/>
        <v>62000</v>
      </c>
      <c r="AH250" s="285">
        <f t="shared" si="189"/>
        <v>13</v>
      </c>
      <c r="AI250" s="285">
        <f t="shared" si="189"/>
        <v>3900</v>
      </c>
      <c r="AJ250" s="285">
        <f t="shared" si="189"/>
        <v>394</v>
      </c>
      <c r="AK250" s="285">
        <f t="shared" si="189"/>
        <v>118200</v>
      </c>
      <c r="AL250" s="285">
        <f t="shared" si="189"/>
        <v>114</v>
      </c>
      <c r="AM250" s="285">
        <f t="shared" si="189"/>
        <v>34200</v>
      </c>
      <c r="AN250" s="285">
        <f t="shared" si="189"/>
        <v>218300</v>
      </c>
      <c r="AO250" s="285">
        <f t="shared" si="189"/>
        <v>2894</v>
      </c>
      <c r="AP250" s="285">
        <f t="shared" si="189"/>
        <v>57880</v>
      </c>
      <c r="AQ250" s="285">
        <f t="shared" si="189"/>
        <v>495</v>
      </c>
      <c r="AR250" s="285">
        <f t="shared" si="189"/>
        <v>9900</v>
      </c>
      <c r="AS250" s="285">
        <f t="shared" si="189"/>
        <v>67780</v>
      </c>
      <c r="AT250" s="285">
        <f t="shared" si="189"/>
        <v>38</v>
      </c>
      <c r="AU250" s="285">
        <f t="shared" si="189"/>
        <v>7600</v>
      </c>
      <c r="AV250" s="285">
        <f t="shared" si="189"/>
        <v>36</v>
      </c>
      <c r="AW250" s="285">
        <f t="shared" si="189"/>
        <v>21600</v>
      </c>
      <c r="AX250" s="285">
        <f t="shared" si="189"/>
        <v>29200</v>
      </c>
      <c r="AY250" s="285">
        <f t="shared" si="189"/>
        <v>451070</v>
      </c>
      <c r="AZ250" s="285">
        <f t="shared" si="189"/>
        <v>715000</v>
      </c>
      <c r="BA250" s="285">
        <f t="shared" si="189"/>
        <v>387130</v>
      </c>
    </row>
    <row r="251" s="236" customFormat="1" ht="20" customHeight="1" spans="8:8">
      <c r="H251" s="281"/>
    </row>
    <row r="252" s="236" customFormat="1" ht="20" customHeight="1" spans="8:8">
      <c r="H252" s="281"/>
    </row>
    <row r="253" s="236" customFormat="1" ht="20" customHeight="1"/>
    <row r="254" s="236" customFormat="1" ht="20" customHeight="1"/>
    <row r="255" s="236" customFormat="1" ht="20" customHeight="1"/>
    <row r="256" s="236" customFormat="1" ht="20" customHeight="1"/>
    <row r="257" s="236" customFormat="1" ht="20" customHeight="1"/>
    <row r="258" s="236" customFormat="1" ht="20" customHeight="1"/>
    <row r="259" s="236" customFormat="1" ht="20" customHeight="1"/>
    <row r="260" s="236" customFormat="1" ht="20" customHeight="1"/>
    <row r="261" s="236" customFormat="1" ht="20" customHeight="1"/>
    <row r="262" s="236" customFormat="1" ht="20" customHeight="1"/>
    <row r="263" s="236" customFormat="1" ht="20" customHeight="1"/>
    <row r="264" s="236" customFormat="1" ht="20" customHeight="1"/>
    <row r="265" s="236" customFormat="1" ht="20" customHeight="1"/>
    <row r="266" s="236" customFormat="1" ht="20" customHeight="1"/>
    <row r="267" s="236" customFormat="1" ht="20" customHeight="1"/>
    <row r="268" s="236" customFormat="1" ht="20" customHeight="1"/>
    <row r="269" s="236" customFormat="1" ht="20" customHeight="1"/>
    <row r="270" s="236" customFormat="1" ht="20" customHeight="1"/>
    <row r="271" s="236" customFormat="1" ht="20" customHeight="1"/>
    <row r="272" s="236" customFormat="1" ht="20" customHeight="1"/>
    <row r="273" s="236" customFormat="1" ht="20" customHeight="1"/>
    <row r="274" s="236" customFormat="1" ht="20" customHeight="1"/>
    <row r="275" s="236" customFormat="1" ht="20" customHeight="1"/>
    <row r="276" s="236" customFormat="1" ht="20" customHeight="1"/>
    <row r="277" s="236" customFormat="1" ht="20" customHeight="1"/>
    <row r="278" s="236" customFormat="1" ht="20" customHeight="1"/>
    <row r="279" s="236" customFormat="1" ht="20" customHeight="1"/>
    <row r="280" s="236" customFormat="1" ht="20" customHeight="1"/>
    <row r="281" s="236" customFormat="1" ht="20" customHeight="1"/>
    <row r="282" s="236" customFormat="1" ht="20" customHeight="1"/>
    <row r="283" s="236" customFormat="1" ht="20" customHeight="1"/>
    <row r="284" s="236" customFormat="1" ht="20" customHeight="1"/>
    <row r="285" s="236" customFormat="1" ht="20" customHeight="1"/>
    <row r="286" s="236" customFormat="1" ht="20" customHeight="1"/>
    <row r="287" s="236" customFormat="1" ht="20" customHeight="1"/>
    <row r="288" s="236" customFormat="1" ht="20" customHeight="1"/>
    <row r="289" s="236" customFormat="1" ht="20" customHeight="1"/>
    <row r="290" s="236" customFormat="1" ht="20" customHeight="1"/>
    <row r="291" s="236" customFormat="1" ht="20" customHeight="1"/>
    <row r="292" s="236" customFormat="1" ht="20" customHeight="1"/>
    <row r="293" s="236" customFormat="1" ht="20" customHeight="1"/>
    <row r="294" s="236" customFormat="1" ht="20" customHeight="1"/>
    <row r="295" s="236" customFormat="1" ht="20" customHeight="1"/>
    <row r="296" s="236" customFormat="1" ht="20" customHeight="1"/>
    <row r="297" s="236" customFormat="1" ht="20" customHeight="1"/>
    <row r="298" s="236" customFormat="1" ht="20" customHeight="1"/>
    <row r="299" s="236" customFormat="1" ht="20" customHeight="1"/>
    <row r="300" s="236" customFormat="1" ht="20" customHeight="1"/>
    <row r="301" s="236" customFormat="1" ht="20" customHeight="1"/>
    <row r="302" s="236" customFormat="1" ht="20" customHeight="1"/>
    <row r="303" s="236" customFormat="1" ht="20" customHeight="1"/>
    <row r="304" s="236" customFormat="1" ht="20" customHeight="1"/>
    <row r="305" s="236" customFormat="1" ht="20" customHeight="1"/>
    <row r="306" s="236" customFormat="1" ht="20" customHeight="1"/>
    <row r="307" s="236" customFormat="1" ht="20" customHeight="1"/>
    <row r="308" s="236" customFormat="1" ht="20" customHeight="1"/>
    <row r="309" s="236" customFormat="1" ht="20" customHeight="1"/>
    <row r="310" s="236" customFormat="1" ht="20" customHeight="1"/>
    <row r="311" s="236" customFormat="1" ht="20" customHeight="1"/>
    <row r="312" s="236" customFormat="1" ht="20" customHeight="1"/>
    <row r="313" s="236" customFormat="1" ht="20" customHeight="1"/>
    <row r="314" s="236" customFormat="1" ht="20" customHeight="1"/>
    <row r="315" s="236" customFormat="1" ht="20" customHeight="1"/>
    <row r="316" s="236" customFormat="1" ht="20" customHeight="1"/>
    <row r="317" s="236" customFormat="1" ht="20" customHeight="1"/>
    <row r="318" s="236" customFormat="1" ht="20" customHeight="1"/>
    <row r="319" s="236" customFormat="1" ht="20" customHeight="1"/>
    <row r="320" s="236" customFormat="1" ht="20" customHeight="1"/>
    <row r="321" s="236" customFormat="1" ht="20" customHeight="1"/>
    <row r="322" s="236" customFormat="1" ht="20" customHeight="1"/>
    <row r="323" s="236" customFormat="1" ht="20" customHeight="1"/>
    <row r="324" s="236" customFormat="1" ht="20" customHeight="1"/>
    <row r="325" s="236" customFormat="1" ht="20" customHeight="1"/>
    <row r="326" s="236" customFormat="1" ht="20" customHeight="1"/>
    <row r="327" s="236" customFormat="1" ht="20" customHeight="1"/>
    <row r="328" s="236" customFormat="1" ht="20" customHeight="1"/>
    <row r="329" s="236" customFormat="1" ht="20" customHeight="1"/>
    <row r="330" s="236" customFormat="1" ht="20" customHeight="1"/>
    <row r="331" s="236" customFormat="1" ht="20" customHeight="1"/>
    <row r="332" s="236" customFormat="1" ht="20" customHeight="1"/>
    <row r="333" s="236" customFormat="1" ht="20" customHeight="1"/>
    <row r="334" s="236" customFormat="1" ht="20" customHeight="1"/>
    <row r="335" s="236" customFormat="1" ht="20" customHeight="1"/>
    <row r="336" s="236" customFormat="1" ht="20" customHeight="1"/>
    <row r="337" s="236" customFormat="1" ht="20" customHeight="1"/>
    <row r="338" s="236" customFormat="1" ht="20" customHeight="1"/>
    <row r="339" s="236" customFormat="1" ht="20" customHeight="1"/>
    <row r="340" s="236" customFormat="1" ht="20" customHeight="1"/>
    <row r="341" s="236" customFormat="1" ht="20" customHeight="1"/>
    <row r="342" s="236" customFormat="1" ht="20" customHeight="1"/>
    <row r="343" s="236" customFormat="1" ht="20" customHeight="1"/>
    <row r="344" s="236" customFormat="1" ht="20" customHeight="1"/>
    <row r="345" s="236" customFormat="1" ht="20" customHeight="1"/>
    <row r="346" s="236" customFormat="1" ht="20" customHeight="1"/>
    <row r="347" s="236" customFormat="1" ht="20" customHeight="1"/>
    <row r="348" s="236" customFormat="1" ht="20" customHeight="1"/>
    <row r="349" s="236" customFormat="1" ht="20" customHeight="1"/>
    <row r="350" s="236" customFormat="1" ht="20" customHeight="1"/>
    <row r="351" s="236" customFormat="1" ht="20" customHeight="1"/>
    <row r="352" s="236" customFormat="1" ht="20" customHeight="1"/>
    <row r="353" s="236" customFormat="1" ht="20" customHeight="1"/>
    <row r="354" s="236" customFormat="1" ht="20" customHeight="1"/>
    <row r="355" s="236" customFormat="1" ht="20" customHeight="1"/>
    <row r="356" s="236" customFormat="1" ht="20" customHeight="1"/>
    <row r="357" s="236" customFormat="1" ht="20" customHeight="1"/>
    <row r="358" s="236" customFormat="1" ht="20" customHeight="1"/>
    <row r="359" s="236" customFormat="1" ht="20" customHeight="1"/>
    <row r="360" s="236" customFormat="1" ht="20" customHeight="1"/>
    <row r="361" s="236" customFormat="1" ht="20" customHeight="1"/>
    <row r="362" s="236" customFormat="1" ht="20" customHeight="1"/>
    <row r="363" s="236" customFormat="1" ht="20" customHeight="1"/>
    <row r="364" s="236" customFormat="1" ht="20" customHeight="1"/>
    <row r="365" s="236" customFormat="1" ht="20" customHeight="1"/>
    <row r="366" s="236" customFormat="1" ht="20" customHeight="1"/>
    <row r="367" s="236" customFormat="1" ht="20" customHeight="1"/>
    <row r="368" s="236" customFormat="1" ht="20" customHeight="1"/>
    <row r="369" s="236" customFormat="1" ht="20" customHeight="1"/>
    <row r="370" s="236" customFormat="1" ht="20" customHeight="1"/>
    <row r="371" s="236" customFormat="1" ht="20" customHeight="1"/>
    <row r="372" s="236" customFormat="1" ht="20" customHeight="1"/>
    <row r="373" s="236" customFormat="1" ht="20" customHeight="1"/>
    <row r="374" s="236" customFormat="1" ht="20" customHeight="1"/>
    <row r="375" s="236" customFormat="1" ht="20" customHeight="1"/>
    <row r="376" s="236" customFormat="1" ht="20" customHeight="1"/>
    <row r="377" s="236" customFormat="1" ht="20" customHeight="1"/>
    <row r="378" s="236" customFormat="1" ht="20" customHeight="1"/>
    <row r="379" s="236" customFormat="1" ht="20" customHeight="1"/>
    <row r="380" s="236" customFormat="1" ht="20" customHeight="1"/>
    <row r="381" s="236" customFormat="1" ht="20" customHeight="1"/>
    <row r="382" s="236" customFormat="1" ht="20" customHeight="1"/>
    <row r="383" s="236" customFormat="1" ht="20" customHeight="1"/>
    <row r="384" s="236" customFormat="1" ht="20" customHeight="1"/>
    <row r="385" s="236" customFormat="1" ht="20" customHeight="1"/>
    <row r="386" s="236" customFormat="1" ht="20" customHeight="1"/>
    <row r="387" s="236" customFormat="1" ht="20" customHeight="1"/>
    <row r="388" s="236" customFormat="1" ht="20" customHeight="1"/>
    <row r="389" s="236" customFormat="1" ht="20" customHeight="1"/>
    <row r="390" s="236" customFormat="1" ht="20" customHeight="1"/>
    <row r="391" s="236" customFormat="1" ht="20" customHeight="1"/>
    <row r="392" s="236" customFormat="1" ht="20" customHeight="1"/>
    <row r="393" s="236" customFormat="1" ht="20" customHeight="1"/>
    <row r="394" s="236" customFormat="1" ht="20" customHeight="1"/>
    <row r="395" s="236" customFormat="1" ht="20" customHeight="1"/>
    <row r="396" s="236" customFormat="1" ht="20" customHeight="1"/>
    <row r="397" s="236" customFormat="1" ht="20" customHeight="1"/>
    <row r="398" s="236" customFormat="1" ht="20" customHeight="1"/>
    <row r="399" s="236" customFormat="1" ht="20" customHeight="1"/>
    <row r="400" s="236" customFormat="1" ht="20" customHeight="1"/>
    <row r="401" s="236" customFormat="1" ht="20" customHeight="1"/>
    <row r="402" s="236" customFormat="1" ht="20" customHeight="1"/>
    <row r="403" s="236" customFormat="1" ht="20" customHeight="1"/>
    <row r="404" s="236" customFormat="1" ht="20" customHeight="1"/>
    <row r="405" s="236" customFormat="1" ht="20" customHeight="1"/>
    <row r="406" s="236" customFormat="1" ht="20" customHeight="1"/>
    <row r="407" s="236" customFormat="1" ht="20" customHeight="1"/>
    <row r="408" s="236" customFormat="1" ht="20" customHeight="1"/>
    <row r="409" s="236" customFormat="1" ht="20" customHeight="1"/>
    <row r="410" s="236" customFormat="1" ht="20" customHeight="1"/>
    <row r="411" s="236" customFormat="1" ht="20" customHeight="1"/>
    <row r="412" s="236" customFormat="1" ht="20" customHeight="1"/>
    <row r="413" s="236" customFormat="1" ht="20" customHeight="1"/>
    <row r="414" s="236" customFormat="1" ht="20" customHeight="1"/>
    <row r="415" s="236" customFormat="1" ht="20" customHeight="1"/>
    <row r="416" s="236" customFormat="1" ht="20" customHeight="1"/>
    <row r="417" s="236" customFormat="1" ht="20" customHeight="1"/>
    <row r="418" s="236" customFormat="1" ht="20" customHeight="1"/>
    <row r="419" s="236" customFormat="1" ht="20" customHeight="1"/>
    <row r="420" s="236" customFormat="1" ht="20" customHeight="1"/>
    <row r="421" s="236" customFormat="1" ht="20" customHeight="1"/>
    <row r="422" s="236" customFormat="1" ht="20" customHeight="1"/>
    <row r="423" s="236" customFormat="1" ht="20" customHeight="1"/>
    <row r="424" s="236" customFormat="1" ht="20" customHeight="1"/>
    <row r="425" s="236" customFormat="1" ht="20" customHeight="1"/>
    <row r="426" s="236" customFormat="1" ht="20" customHeight="1"/>
    <row r="427" s="236" customFormat="1" ht="20" customHeight="1"/>
    <row r="428" s="236" customFormat="1" ht="20" customHeight="1"/>
    <row r="429" s="236" customFormat="1" ht="20" customHeight="1"/>
    <row r="430" s="236" customFormat="1" ht="20" customHeight="1"/>
    <row r="431" s="236" customFormat="1" ht="20" customHeight="1"/>
    <row r="432" s="236" customFormat="1" ht="20" customHeight="1"/>
    <row r="433" s="236" customFormat="1" ht="20" customHeight="1"/>
    <row r="434" s="236" customFormat="1" ht="20" customHeight="1"/>
    <row r="435" s="236" customFormat="1" ht="20" customHeight="1"/>
    <row r="436" s="236" customFormat="1" ht="20" customHeight="1"/>
    <row r="437" s="236" customFormat="1" ht="20" customHeight="1"/>
    <row r="438" s="236" customFormat="1" ht="20" customHeight="1"/>
    <row r="439" s="236" customFormat="1" ht="20" customHeight="1"/>
    <row r="440" s="236" customFormat="1" ht="20" customHeight="1"/>
    <row r="441" s="236" customFormat="1" ht="20" customHeight="1"/>
    <row r="442" s="236" customFormat="1" ht="20" customHeight="1"/>
    <row r="443" s="236" customFormat="1" ht="20" customHeight="1"/>
    <row r="444" s="236" customFormat="1" ht="20" customHeight="1"/>
    <row r="445" s="236" customFormat="1" ht="20" customHeight="1"/>
    <row r="446" s="236" customFormat="1" ht="20" customHeight="1"/>
    <row r="447" s="236" customFormat="1" ht="20" customHeight="1"/>
    <row r="448" s="236" customFormat="1" ht="20" customHeight="1"/>
    <row r="449" s="236" customFormat="1" ht="20" customHeight="1"/>
    <row r="450" s="236" customFormat="1" ht="20" customHeight="1"/>
    <row r="451" s="236" customFormat="1" ht="20" customHeight="1"/>
    <row r="452" s="236" customFormat="1" ht="20" customHeight="1"/>
    <row r="453" s="236" customFormat="1" ht="20" customHeight="1"/>
    <row r="454" s="236" customFormat="1" ht="20" customHeight="1"/>
    <row r="455" s="236" customFormat="1" ht="20" customHeight="1"/>
    <row r="456" s="236" customFormat="1" ht="20" customHeight="1"/>
    <row r="457" s="236" customFormat="1" ht="20" customHeight="1"/>
    <row r="458" s="236" customFormat="1" ht="20" customHeight="1"/>
    <row r="459" s="236" customFormat="1" ht="20" customHeight="1"/>
    <row r="460" s="236" customFormat="1" ht="20" customHeight="1"/>
    <row r="461" s="236" customFormat="1" ht="20" customHeight="1"/>
    <row r="462" s="236" customFormat="1" ht="20" customHeight="1"/>
    <row r="463" s="236" customFormat="1" ht="20" customHeight="1"/>
    <row r="464" s="236" customFormat="1" ht="20" customHeight="1"/>
    <row r="465" s="236" customFormat="1" ht="20" customHeight="1"/>
    <row r="466" s="236" customFormat="1" ht="20" customHeight="1"/>
    <row r="467" s="236" customFormat="1" ht="20" customHeight="1"/>
    <row r="468" s="236" customFormat="1" ht="20" customHeight="1"/>
    <row r="469" s="236" customFormat="1" ht="20" customHeight="1"/>
    <row r="470" s="236" customFormat="1" ht="20" customHeight="1"/>
    <row r="471" s="236" customFormat="1" ht="20" customHeight="1"/>
    <row r="472" s="236" customFormat="1" ht="20" customHeight="1"/>
    <row r="473" s="236" customFormat="1" ht="20" customHeight="1"/>
    <row r="474" s="236" customFormat="1" ht="20" customHeight="1"/>
    <row r="475" s="236" customFormat="1" ht="20" customHeight="1"/>
    <row r="476" s="236" customFormat="1" ht="20" customHeight="1"/>
    <row r="477" s="236" customFormat="1" ht="20" customHeight="1"/>
  </sheetData>
  <autoFilter xmlns:etc="http://www.wps.cn/officeDocument/2017/etCustomData" ref="A6:BA250" etc:filterBottomFollowUsedRange="0">
    <extLst/>
  </autoFilter>
  <mergeCells count="27">
    <mergeCell ref="A1:BA1"/>
    <mergeCell ref="A2:H2"/>
    <mergeCell ref="I2:BA2"/>
    <mergeCell ref="A3:J3"/>
    <mergeCell ref="K3:AL3"/>
    <mergeCell ref="AM3:BA3"/>
    <mergeCell ref="I4:AX4"/>
    <mergeCell ref="I5:Q5"/>
    <mergeCell ref="R5:V5"/>
    <mergeCell ref="W5:AA5"/>
    <mergeCell ref="AB5:AC5"/>
    <mergeCell ref="AD5:AE5"/>
    <mergeCell ref="AF5:AN5"/>
    <mergeCell ref="AO5:AS5"/>
    <mergeCell ref="AT5:AX5"/>
    <mergeCell ref="B250:C250"/>
    <mergeCell ref="A4:A6"/>
    <mergeCell ref="B4:B6"/>
    <mergeCell ref="C4:C6"/>
    <mergeCell ref="D4:D6"/>
    <mergeCell ref="E4:E6"/>
    <mergeCell ref="F4:F6"/>
    <mergeCell ref="G4:G6"/>
    <mergeCell ref="H4:H6"/>
    <mergeCell ref="AY4:AY6"/>
    <mergeCell ref="AZ4:AZ6"/>
    <mergeCell ref="BA4:BA6"/>
  </mergeCells>
  <dataValidations count="1">
    <dataValidation type="textLength" operator="equal" allowBlank="1" showInputMessage="1" showErrorMessage="1" error="请注意：您输入的不是18位身份证号码。请输入正确身份证号码，谢谢！不然，您将必须再次修改。为保障工作进度以及减少您的工作量，请您配合，谢谢！" prompt="请输入18位身份证号码，X用大写！！！" sqref="F80 F87 F91 F135 F231 F31:F35 F39:F42 F50:F55 F57:F60 F62:F66 F70:F72 F95:F97 F102:F103 F105:F127 F140:F144 F146:F159 F184:F186 F204:F209 F213:F228 F238:F242">
      <formula1>18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H10" sqref="H10"/>
    </sheetView>
  </sheetViews>
  <sheetFormatPr defaultColWidth="9" defaultRowHeight="20" customHeight="1"/>
  <cols>
    <col min="1" max="1" width="6.75" style="226" customWidth="1"/>
    <col min="2" max="2" width="11.25" style="226" customWidth="1"/>
    <col min="3" max="3" width="15.875" style="226" customWidth="1"/>
    <col min="4" max="4" width="11.875" style="226" customWidth="1"/>
    <col min="5" max="5" width="12.375" style="226" customWidth="1"/>
    <col min="6" max="6" width="11.375" style="226" customWidth="1"/>
    <col min="7" max="16384" width="9" style="226"/>
  </cols>
  <sheetData>
    <row r="1" ht="46" customHeight="1" spans="1:6">
      <c r="A1" s="227" t="s">
        <v>1006</v>
      </c>
      <c r="B1" s="227"/>
      <c r="C1" s="227"/>
      <c r="D1" s="227"/>
      <c r="E1" s="227"/>
      <c r="F1" s="227"/>
    </row>
    <row r="2" s="225" customFormat="1" ht="27" customHeight="1" spans="1:6">
      <c r="A2" s="228" t="s">
        <v>4</v>
      </c>
      <c r="B2" s="228" t="s">
        <v>5</v>
      </c>
      <c r="C2" s="228" t="s">
        <v>1007</v>
      </c>
      <c r="D2" s="228" t="s">
        <v>1008</v>
      </c>
      <c r="E2" s="228" t="s">
        <v>1009</v>
      </c>
      <c r="F2" s="228" t="s">
        <v>1010</v>
      </c>
    </row>
    <row r="3" ht="25" customHeight="1" spans="1:6">
      <c r="A3" s="229" t="s">
        <v>1011</v>
      </c>
      <c r="B3" s="229" t="s">
        <v>45</v>
      </c>
      <c r="C3" s="230">
        <v>29910</v>
      </c>
      <c r="D3" s="230">
        <v>24</v>
      </c>
      <c r="E3" s="230">
        <v>65</v>
      </c>
      <c r="F3" s="229"/>
    </row>
    <row r="4" ht="25" customHeight="1" spans="1:6">
      <c r="A4" s="229" t="s">
        <v>1012</v>
      </c>
      <c r="B4" s="229" t="s">
        <v>148</v>
      </c>
      <c r="C4" s="230">
        <v>38280</v>
      </c>
      <c r="D4" s="230">
        <v>26</v>
      </c>
      <c r="E4" s="230">
        <v>56</v>
      </c>
      <c r="F4" s="229"/>
    </row>
    <row r="5" ht="25" customHeight="1" spans="1:6">
      <c r="A5" s="229" t="s">
        <v>1013</v>
      </c>
      <c r="B5" s="229" t="s">
        <v>250</v>
      </c>
      <c r="C5" s="230">
        <v>21560</v>
      </c>
      <c r="D5" s="230">
        <v>16</v>
      </c>
      <c r="E5" s="230">
        <v>54</v>
      </c>
      <c r="F5" s="229"/>
    </row>
    <row r="6" ht="25" customHeight="1" spans="1:6">
      <c r="A6" s="229" t="s">
        <v>1014</v>
      </c>
      <c r="B6" s="229" t="s">
        <v>319</v>
      </c>
      <c r="C6" s="230">
        <v>51220</v>
      </c>
      <c r="D6" s="230">
        <v>31</v>
      </c>
      <c r="E6" s="230">
        <v>91</v>
      </c>
      <c r="F6" s="229"/>
    </row>
    <row r="7" ht="25" customHeight="1" spans="1:6">
      <c r="A7" s="229" t="s">
        <v>1015</v>
      </c>
      <c r="B7" s="229" t="s">
        <v>438</v>
      </c>
      <c r="C7" s="230">
        <v>46200</v>
      </c>
      <c r="D7" s="230">
        <v>24</v>
      </c>
      <c r="E7" s="230">
        <v>76</v>
      </c>
      <c r="F7" s="229"/>
    </row>
    <row r="8" ht="25" customHeight="1" spans="1:6">
      <c r="A8" s="229" t="s">
        <v>1016</v>
      </c>
      <c r="B8" s="229" t="s">
        <v>537</v>
      </c>
      <c r="C8" s="230">
        <v>51570</v>
      </c>
      <c r="D8" s="230">
        <v>32</v>
      </c>
      <c r="E8" s="230">
        <v>78</v>
      </c>
      <c r="F8" s="229"/>
    </row>
    <row r="9" ht="25" customHeight="1" spans="1:6">
      <c r="A9" s="229" t="s">
        <v>1017</v>
      </c>
      <c r="B9" s="229" t="s">
        <v>645</v>
      </c>
      <c r="C9" s="230">
        <v>3760</v>
      </c>
      <c r="D9" s="230">
        <v>4</v>
      </c>
      <c r="E9" s="230">
        <v>9</v>
      </c>
      <c r="F9" s="229"/>
    </row>
    <row r="10" ht="25" customHeight="1" spans="1:6">
      <c r="A10" s="229" t="s">
        <v>1018</v>
      </c>
      <c r="B10" s="229" t="s">
        <v>666</v>
      </c>
      <c r="C10" s="230">
        <v>7380</v>
      </c>
      <c r="D10" s="230">
        <v>6</v>
      </c>
      <c r="E10" s="230">
        <v>14</v>
      </c>
      <c r="F10" s="229"/>
    </row>
    <row r="11" ht="25" customHeight="1" spans="1:6">
      <c r="A11" s="229" t="s">
        <v>1019</v>
      </c>
      <c r="B11" s="229" t="s">
        <v>692</v>
      </c>
      <c r="C11" s="230">
        <v>64060</v>
      </c>
      <c r="D11" s="230">
        <v>43</v>
      </c>
      <c r="E11" s="230">
        <v>133</v>
      </c>
      <c r="F11" s="229"/>
    </row>
    <row r="12" ht="25" customHeight="1" spans="1:6">
      <c r="A12" s="229" t="s">
        <v>1020</v>
      </c>
      <c r="B12" s="229" t="s">
        <v>860</v>
      </c>
      <c r="C12" s="230">
        <v>67070</v>
      </c>
      <c r="D12" s="230">
        <v>32</v>
      </c>
      <c r="E12" s="230">
        <v>123</v>
      </c>
      <c r="F12" s="229"/>
    </row>
    <row r="13" ht="25" customHeight="1" spans="1:6">
      <c r="A13" s="229" t="s">
        <v>1021</v>
      </c>
      <c r="B13" s="229" t="s">
        <v>981</v>
      </c>
      <c r="C13" s="230">
        <v>6120</v>
      </c>
      <c r="D13" s="230">
        <v>5</v>
      </c>
      <c r="E13" s="230">
        <v>18</v>
      </c>
      <c r="F13" s="229"/>
    </row>
    <row r="14" ht="25" customHeight="1" spans="1:6">
      <c r="A14" s="231" t="s">
        <v>1022</v>
      </c>
      <c r="B14" s="231" t="s">
        <v>1005</v>
      </c>
      <c r="C14" s="232">
        <f>SUM(C3:C13)</f>
        <v>387130</v>
      </c>
      <c r="D14" s="232">
        <f>SUM(D3:D13)</f>
        <v>243</v>
      </c>
      <c r="E14" s="232">
        <f>SUM(E3:E13)</f>
        <v>717</v>
      </c>
      <c r="F14" s="231"/>
    </row>
    <row r="15" customHeight="1" spans="12:18">
      <c r="L15" s="233"/>
      <c r="M15" s="233"/>
      <c r="N15" s="233"/>
      <c r="O15" s="233"/>
      <c r="P15" s="233"/>
      <c r="Q15" s="233"/>
      <c r="R15" s="233"/>
    </row>
    <row r="16" customHeight="1" spans="12:18">
      <c r="L16" s="233"/>
      <c r="M16" s="233"/>
      <c r="N16" s="233"/>
      <c r="O16" s="233"/>
      <c r="P16" s="233"/>
      <c r="Q16" s="233"/>
      <c r="R16" s="233"/>
    </row>
    <row r="17" customHeight="1" spans="12:18">
      <c r="L17" s="233"/>
      <c r="M17" s="233"/>
      <c r="N17" s="233"/>
      <c r="O17" s="233"/>
      <c r="P17" s="233"/>
      <c r="Q17" s="233"/>
      <c r="R17" s="233"/>
    </row>
    <row r="18" customHeight="1" spans="12:18">
      <c r="L18" s="233"/>
      <c r="M18" s="233"/>
      <c r="N18" s="233"/>
      <c r="O18" s="233"/>
      <c r="P18" s="233"/>
      <c r="Q18" s="233"/>
      <c r="R18" s="233"/>
    </row>
    <row r="19" customHeight="1" spans="12:18">
      <c r="L19" s="233"/>
      <c r="M19" s="233"/>
      <c r="N19" s="233"/>
      <c r="O19" s="233"/>
      <c r="P19" s="233"/>
      <c r="Q19" s="233"/>
      <c r="R19" s="233"/>
    </row>
    <row r="20" customHeight="1" spans="12:18">
      <c r="L20" s="233"/>
      <c r="M20" s="233"/>
      <c r="N20" s="233"/>
      <c r="O20" s="233"/>
      <c r="P20" s="233"/>
      <c r="Q20" s="233"/>
      <c r="R20" s="233"/>
    </row>
    <row r="21" customHeight="1" spans="12:18">
      <c r="L21" s="233"/>
      <c r="M21" s="233"/>
      <c r="N21" s="233"/>
      <c r="O21" s="233"/>
      <c r="P21" s="233"/>
      <c r="Q21" s="233"/>
      <c r="R21" s="233"/>
    </row>
  </sheetData>
  <mergeCells count="1">
    <mergeCell ref="A1:F1"/>
  </mergeCells>
  <printOptions horizontalCentered="1"/>
  <pageMargins left="0.984027777777778" right="0.865972222222222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30"/>
  <sheetViews>
    <sheetView zoomScale="63" zoomScaleNormal="63" workbookViewId="0">
      <pane xSplit="7" ySplit="6" topLeftCell="I7" activePane="bottomRight" state="frozen"/>
      <selection/>
      <selection pane="topRight"/>
      <selection pane="bottomLeft"/>
      <selection pane="bottomRight" activeCell="I12" sqref="I12"/>
    </sheetView>
  </sheetViews>
  <sheetFormatPr defaultColWidth="9" defaultRowHeight="14.4"/>
  <cols>
    <col min="1" max="1" width="3.925" style="5" customWidth="1"/>
    <col min="2" max="2" width="6.70833333333333" style="5" customWidth="1"/>
    <col min="3" max="3" width="6.25" style="5" customWidth="1"/>
    <col min="4" max="4" width="8.225" style="5" customWidth="1"/>
    <col min="5" max="5" width="20.6333333333333" style="5" customWidth="1"/>
    <col min="6" max="6" width="5.18333333333333" style="5" customWidth="1"/>
    <col min="7" max="7" width="11.425" style="5" customWidth="1"/>
    <col min="8" max="8" width="13.2083333333333" style="5" customWidth="1"/>
    <col min="9" max="49" width="5.425" style="5" customWidth="1"/>
    <col min="50" max="50" width="5.625" style="5" customWidth="1"/>
    <col min="51" max="16384" width="9" style="5"/>
  </cols>
  <sheetData>
    <row r="1" s="5" customFormat="1" ht="69" customHeight="1" spans="1:53">
      <c r="A1" s="217" t="s">
        <v>1023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</row>
    <row r="2" s="5" customFormat="1" ht="56" customHeight="1" spans="1:1">
      <c r="A2" s="5" t="s">
        <v>1024</v>
      </c>
    </row>
    <row r="3" s="5" customFormat="1" ht="35" customHeight="1" spans="1:53">
      <c r="A3" s="30" t="s">
        <v>4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1025</v>
      </c>
      <c r="G3" s="30" t="s">
        <v>1026</v>
      </c>
      <c r="H3" s="30" t="s">
        <v>1027</v>
      </c>
      <c r="I3" s="12" t="s">
        <v>12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9"/>
      <c r="AY3" s="30" t="s">
        <v>13</v>
      </c>
      <c r="AZ3" s="30" t="s">
        <v>1028</v>
      </c>
      <c r="BA3" s="30" t="s">
        <v>1029</v>
      </c>
    </row>
    <row r="4" s="5" customFormat="1" ht="35" customHeight="1" spans="1:53">
      <c r="A4" s="32"/>
      <c r="B4" s="32"/>
      <c r="C4" s="32"/>
      <c r="D4" s="32"/>
      <c r="E4" s="32"/>
      <c r="F4" s="32"/>
      <c r="G4" s="32"/>
      <c r="H4" s="32"/>
      <c r="I4" s="13" t="s">
        <v>16</v>
      </c>
      <c r="J4" s="25"/>
      <c r="K4" s="25"/>
      <c r="L4" s="25"/>
      <c r="M4" s="25"/>
      <c r="N4" s="25"/>
      <c r="O4" s="25"/>
      <c r="P4" s="25"/>
      <c r="Q4" s="26"/>
      <c r="R4" s="13" t="s">
        <v>17</v>
      </c>
      <c r="S4" s="25"/>
      <c r="T4" s="25"/>
      <c r="U4" s="25"/>
      <c r="V4" s="26"/>
      <c r="W4" s="13" t="s">
        <v>18</v>
      </c>
      <c r="X4" s="25"/>
      <c r="Y4" s="25"/>
      <c r="Z4" s="25"/>
      <c r="AA4" s="26"/>
      <c r="AB4" s="27" t="s">
        <v>19</v>
      </c>
      <c r="AC4" s="27"/>
      <c r="AD4" s="27" t="s">
        <v>20</v>
      </c>
      <c r="AE4" s="27"/>
      <c r="AF4" s="13" t="s">
        <v>21</v>
      </c>
      <c r="AG4" s="25"/>
      <c r="AH4" s="25"/>
      <c r="AI4" s="25"/>
      <c r="AJ4" s="25"/>
      <c r="AK4" s="25"/>
      <c r="AL4" s="25"/>
      <c r="AM4" s="25"/>
      <c r="AN4" s="25"/>
      <c r="AO4" s="13" t="s">
        <v>22</v>
      </c>
      <c r="AP4" s="25"/>
      <c r="AQ4" s="25"/>
      <c r="AR4" s="25"/>
      <c r="AS4" s="26"/>
      <c r="AT4" s="27" t="s">
        <v>23</v>
      </c>
      <c r="AU4" s="27"/>
      <c r="AV4" s="27"/>
      <c r="AW4" s="27"/>
      <c r="AX4" s="27"/>
      <c r="AY4" s="32"/>
      <c r="AZ4" s="32"/>
      <c r="BA4" s="32"/>
    </row>
    <row r="5" s="216" customFormat="1" ht="35" customHeight="1" spans="1:53">
      <c r="A5" s="28"/>
      <c r="B5" s="28"/>
      <c r="C5" s="28"/>
      <c r="D5" s="28"/>
      <c r="E5" s="28"/>
      <c r="F5" s="28"/>
      <c r="G5" s="28"/>
      <c r="H5" s="28"/>
      <c r="I5" s="14" t="s">
        <v>24</v>
      </c>
      <c r="J5" s="14" t="s">
        <v>29</v>
      </c>
      <c r="K5" s="14" t="s">
        <v>26</v>
      </c>
      <c r="L5" s="14" t="s">
        <v>29</v>
      </c>
      <c r="M5" s="14" t="s">
        <v>27</v>
      </c>
      <c r="N5" s="14" t="s">
        <v>29</v>
      </c>
      <c r="O5" s="14" t="s">
        <v>28</v>
      </c>
      <c r="P5" s="14" t="s">
        <v>29</v>
      </c>
      <c r="Q5" s="14" t="s">
        <v>30</v>
      </c>
      <c r="R5" s="14" t="s">
        <v>31</v>
      </c>
      <c r="S5" s="14" t="s">
        <v>29</v>
      </c>
      <c r="T5" s="14" t="s">
        <v>32</v>
      </c>
      <c r="U5" s="14" t="s">
        <v>29</v>
      </c>
      <c r="V5" s="14" t="s">
        <v>30</v>
      </c>
      <c r="W5" s="14" t="s">
        <v>33</v>
      </c>
      <c r="X5" s="14" t="s">
        <v>29</v>
      </c>
      <c r="Y5" s="14" t="s">
        <v>34</v>
      </c>
      <c r="Z5" s="14" t="s">
        <v>29</v>
      </c>
      <c r="AA5" s="14" t="s">
        <v>30</v>
      </c>
      <c r="AB5" s="14" t="s">
        <v>35</v>
      </c>
      <c r="AC5" s="14" t="s">
        <v>29</v>
      </c>
      <c r="AD5" s="14" t="s">
        <v>36</v>
      </c>
      <c r="AE5" s="14" t="s">
        <v>29</v>
      </c>
      <c r="AF5" s="14" t="s">
        <v>37</v>
      </c>
      <c r="AG5" s="14" t="s">
        <v>29</v>
      </c>
      <c r="AH5" s="14" t="s">
        <v>38</v>
      </c>
      <c r="AI5" s="14" t="s">
        <v>29</v>
      </c>
      <c r="AJ5" s="14" t="s">
        <v>39</v>
      </c>
      <c r="AK5" s="14" t="s">
        <v>29</v>
      </c>
      <c r="AL5" s="14" t="s">
        <v>40</v>
      </c>
      <c r="AM5" s="14" t="s">
        <v>29</v>
      </c>
      <c r="AN5" s="14" t="s">
        <v>30</v>
      </c>
      <c r="AO5" s="14" t="s">
        <v>41</v>
      </c>
      <c r="AP5" s="14" t="s">
        <v>29</v>
      </c>
      <c r="AQ5" s="14" t="s">
        <v>42</v>
      </c>
      <c r="AR5" s="14" t="s">
        <v>29</v>
      </c>
      <c r="AS5" s="14" t="s">
        <v>30</v>
      </c>
      <c r="AT5" s="28" t="s">
        <v>43</v>
      </c>
      <c r="AU5" s="28" t="s">
        <v>29</v>
      </c>
      <c r="AV5" s="28" t="s">
        <v>44</v>
      </c>
      <c r="AW5" s="28" t="s">
        <v>29</v>
      </c>
      <c r="AX5" s="28" t="s">
        <v>30</v>
      </c>
      <c r="AY5" s="34"/>
      <c r="AZ5" s="34"/>
      <c r="BA5" s="34"/>
    </row>
    <row r="6" s="5" customFormat="1" ht="50" customHeight="1" spans="1:53">
      <c r="A6" s="27">
        <v>1</v>
      </c>
      <c r="B6" s="27" t="s">
        <v>46</v>
      </c>
      <c r="C6" s="27" t="s">
        <v>47</v>
      </c>
      <c r="D6" s="27" t="s">
        <v>48</v>
      </c>
      <c r="E6" s="27" t="s">
        <v>49</v>
      </c>
      <c r="F6" s="27">
        <v>1</v>
      </c>
      <c r="G6" s="295" t="s">
        <v>50</v>
      </c>
      <c r="H6" s="218">
        <v>15674570163</v>
      </c>
      <c r="I6" s="27"/>
      <c r="J6" s="27">
        <f>I6*1000</f>
        <v>0</v>
      </c>
      <c r="K6" s="27"/>
      <c r="L6" s="27">
        <f>K6*600</f>
        <v>0</v>
      </c>
      <c r="M6" s="27"/>
      <c r="N6" s="27">
        <f>M6*600</f>
        <v>0</v>
      </c>
      <c r="O6" s="27"/>
      <c r="P6" s="27">
        <f>O6*600</f>
        <v>0</v>
      </c>
      <c r="Q6" s="27">
        <f>J6+L6+N6+P6</f>
        <v>0</v>
      </c>
      <c r="R6" s="27"/>
      <c r="S6" s="27">
        <f>R6*300</f>
        <v>0</v>
      </c>
      <c r="T6" s="27"/>
      <c r="U6" s="27">
        <f>T6*300</f>
        <v>0</v>
      </c>
      <c r="V6" s="27">
        <f>S6+U6</f>
        <v>0</v>
      </c>
      <c r="W6" s="27"/>
      <c r="X6" s="27">
        <f>W6*400</f>
        <v>0</v>
      </c>
      <c r="Y6" s="27"/>
      <c r="Z6" s="27">
        <f>Y6*800</f>
        <v>0</v>
      </c>
      <c r="AA6" s="27">
        <f>X6+Z6</f>
        <v>0</v>
      </c>
      <c r="AB6" s="27"/>
      <c r="AC6" s="27">
        <f>AB6*600</f>
        <v>0</v>
      </c>
      <c r="AD6" s="27"/>
      <c r="AE6" s="27">
        <v>0</v>
      </c>
      <c r="AF6" s="27"/>
      <c r="AG6" s="27">
        <f>AF6*1000</f>
        <v>0</v>
      </c>
      <c r="AH6" s="27"/>
      <c r="AI6" s="27">
        <f>AH6*300</f>
        <v>0</v>
      </c>
      <c r="AJ6" s="27"/>
      <c r="AK6" s="27">
        <f>AJ6*300</f>
        <v>0</v>
      </c>
      <c r="AL6" s="27"/>
      <c r="AM6" s="27">
        <f>AL6*300</f>
        <v>0</v>
      </c>
      <c r="AN6" s="27">
        <f>AG6+AI6+AK6+AM6</f>
        <v>0</v>
      </c>
      <c r="AO6" s="27">
        <v>18</v>
      </c>
      <c r="AP6" s="27">
        <f>AO6*20</f>
        <v>360</v>
      </c>
      <c r="AQ6" s="27"/>
      <c r="AR6" s="27">
        <f>AQ6*20</f>
        <v>0</v>
      </c>
      <c r="AS6" s="27">
        <f>AP6+AR6</f>
        <v>360</v>
      </c>
      <c r="AT6" s="27"/>
      <c r="AU6" s="27">
        <f>AT6*200</f>
        <v>0</v>
      </c>
      <c r="AV6" s="27"/>
      <c r="AW6" s="27">
        <f>AV6*600</f>
        <v>0</v>
      </c>
      <c r="AX6" s="27">
        <f>AU6+AW6</f>
        <v>0</v>
      </c>
      <c r="AY6" s="27">
        <f>Q6+V6+AA6+AC6+AE6+AN6+AS6+AX6</f>
        <v>360</v>
      </c>
      <c r="AZ6" s="27">
        <v>1000</v>
      </c>
      <c r="BA6" s="27">
        <v>360</v>
      </c>
    </row>
    <row r="7" s="5" customFormat="1" ht="50" customHeight="1" spans="1:53">
      <c r="A7" s="27">
        <v>2</v>
      </c>
      <c r="B7" s="27" t="s">
        <v>51</v>
      </c>
      <c r="C7" s="27" t="s">
        <v>52</v>
      </c>
      <c r="D7" s="27" t="s">
        <v>53</v>
      </c>
      <c r="E7" s="27" t="s">
        <v>54</v>
      </c>
      <c r="F7" s="27">
        <v>5</v>
      </c>
      <c r="G7" s="295" t="s">
        <v>55</v>
      </c>
      <c r="H7" s="218">
        <v>18797540823</v>
      </c>
      <c r="I7" s="27"/>
      <c r="J7" s="27"/>
      <c r="K7" s="27"/>
      <c r="L7" s="27"/>
      <c r="M7" s="27"/>
      <c r="N7" s="27"/>
      <c r="O7" s="27"/>
      <c r="P7" s="27"/>
      <c r="Q7" s="27">
        <f t="shared" ref="Q7:Q31" si="0">J7+L7+N7+P7</f>
        <v>0</v>
      </c>
      <c r="R7" s="27">
        <v>2.8</v>
      </c>
      <c r="S7" s="27">
        <v>840</v>
      </c>
      <c r="T7" s="27"/>
      <c r="U7" s="27"/>
      <c r="V7" s="27">
        <f t="shared" ref="V7:V31" si="1">S7+U7</f>
        <v>840</v>
      </c>
      <c r="W7" s="27"/>
      <c r="X7" s="27"/>
      <c r="Y7" s="27"/>
      <c r="Z7" s="27"/>
      <c r="AA7" s="27">
        <f t="shared" ref="AA7:AA31" si="2">X7+Z7</f>
        <v>0</v>
      </c>
      <c r="AB7" s="27"/>
      <c r="AC7" s="27"/>
      <c r="AD7" s="27"/>
      <c r="AE7" s="27"/>
      <c r="AF7" s="27"/>
      <c r="AG7" s="27">
        <f>AF7*1000</f>
        <v>0</v>
      </c>
      <c r="AH7" s="27"/>
      <c r="AI7" s="27">
        <f t="shared" ref="AI7:AI31" si="3">AH7*300</f>
        <v>0</v>
      </c>
      <c r="AJ7" s="27">
        <v>1</v>
      </c>
      <c r="AK7" s="27">
        <f t="shared" ref="AK7:AK31" si="4">AJ7*300</f>
        <v>300</v>
      </c>
      <c r="AL7" s="27"/>
      <c r="AM7" s="27"/>
      <c r="AN7" s="27">
        <f t="shared" ref="AN7:AN31" si="5">AG7+AI7+AK7+AM7</f>
        <v>300</v>
      </c>
      <c r="AO7" s="27">
        <v>30</v>
      </c>
      <c r="AP7" s="27">
        <v>600</v>
      </c>
      <c r="AQ7" s="27"/>
      <c r="AR7" s="27">
        <f t="shared" ref="AR7:AR30" si="6">AQ7*20</f>
        <v>0</v>
      </c>
      <c r="AS7" s="27">
        <f t="shared" ref="AS7:AS31" si="7">AP7+AR7</f>
        <v>600</v>
      </c>
      <c r="AT7" s="27"/>
      <c r="AU7" s="27">
        <f t="shared" ref="AU7:AU18" si="8">AT7*200</f>
        <v>0</v>
      </c>
      <c r="AV7" s="27"/>
      <c r="AW7" s="27">
        <f t="shared" ref="AW7:AW31" si="9">AV7*600</f>
        <v>0</v>
      </c>
      <c r="AX7" s="27">
        <f t="shared" ref="AX7:AX31" si="10">AU7+AW7</f>
        <v>0</v>
      </c>
      <c r="AY7" s="27">
        <f t="shared" ref="AY7:AY31" si="11">Q7+V7+AA7+AC7+AE7+AN7+AS7+AX7</f>
        <v>1740</v>
      </c>
      <c r="AZ7" s="27">
        <v>5000</v>
      </c>
      <c r="BA7" s="27">
        <v>1740</v>
      </c>
    </row>
    <row r="8" s="5" customFormat="1" ht="50" customHeight="1" spans="1:53">
      <c r="A8" s="27">
        <v>3</v>
      </c>
      <c r="B8" s="14" t="s">
        <v>56</v>
      </c>
      <c r="C8" s="14" t="s">
        <v>57</v>
      </c>
      <c r="D8" s="27" t="s">
        <v>58</v>
      </c>
      <c r="E8" s="218" t="s">
        <v>59</v>
      </c>
      <c r="F8" s="218">
        <v>2</v>
      </c>
      <c r="G8" s="295" t="s">
        <v>60</v>
      </c>
      <c r="H8" s="219">
        <v>15158948095</v>
      </c>
      <c r="I8" s="218"/>
      <c r="J8" s="218"/>
      <c r="K8" s="218"/>
      <c r="L8" s="218"/>
      <c r="M8" s="218"/>
      <c r="N8" s="218"/>
      <c r="O8" s="218"/>
      <c r="P8" s="218"/>
      <c r="Q8" s="27">
        <f t="shared" si="0"/>
        <v>0</v>
      </c>
      <c r="R8" s="218">
        <v>1</v>
      </c>
      <c r="S8" s="218">
        <v>300</v>
      </c>
      <c r="T8" s="218"/>
      <c r="U8" s="218"/>
      <c r="V8" s="27">
        <f t="shared" si="1"/>
        <v>300</v>
      </c>
      <c r="W8" s="218"/>
      <c r="X8" s="218"/>
      <c r="Y8" s="218"/>
      <c r="Z8" s="218"/>
      <c r="AA8" s="27">
        <f t="shared" si="2"/>
        <v>0</v>
      </c>
      <c r="AB8" s="218"/>
      <c r="AC8" s="218"/>
      <c r="AD8" s="218"/>
      <c r="AE8" s="218"/>
      <c r="AF8" s="218"/>
      <c r="AG8" s="27">
        <f>AF8*1000</f>
        <v>0</v>
      </c>
      <c r="AH8" s="218"/>
      <c r="AI8" s="27">
        <f t="shared" si="3"/>
        <v>0</v>
      </c>
      <c r="AJ8" s="218">
        <v>3</v>
      </c>
      <c r="AK8" s="27">
        <f t="shared" si="4"/>
        <v>900</v>
      </c>
      <c r="AL8" s="218"/>
      <c r="AM8" s="218"/>
      <c r="AN8" s="27">
        <f t="shared" si="5"/>
        <v>900</v>
      </c>
      <c r="AO8" s="218">
        <v>7</v>
      </c>
      <c r="AP8" s="218">
        <v>140</v>
      </c>
      <c r="AQ8" s="218"/>
      <c r="AR8" s="27">
        <f t="shared" si="6"/>
        <v>0</v>
      </c>
      <c r="AS8" s="27">
        <f t="shared" si="7"/>
        <v>140</v>
      </c>
      <c r="AT8" s="218"/>
      <c r="AU8" s="27">
        <f t="shared" si="8"/>
        <v>0</v>
      </c>
      <c r="AV8" s="218"/>
      <c r="AW8" s="27">
        <f t="shared" si="9"/>
        <v>0</v>
      </c>
      <c r="AX8" s="27">
        <f t="shared" si="10"/>
        <v>0</v>
      </c>
      <c r="AY8" s="27">
        <f t="shared" si="11"/>
        <v>1340</v>
      </c>
      <c r="AZ8" s="218">
        <v>2000</v>
      </c>
      <c r="BA8" s="218">
        <v>1340</v>
      </c>
    </row>
    <row r="9" s="5" customFormat="1" ht="50" customHeight="1" spans="1:53">
      <c r="A9" s="27">
        <v>4</v>
      </c>
      <c r="B9" s="218" t="s">
        <v>56</v>
      </c>
      <c r="C9" s="14" t="s">
        <v>52</v>
      </c>
      <c r="D9" s="14" t="s">
        <v>61</v>
      </c>
      <c r="E9" s="218" t="s">
        <v>62</v>
      </c>
      <c r="F9" s="218">
        <v>1</v>
      </c>
      <c r="G9" s="295" t="s">
        <v>63</v>
      </c>
      <c r="H9" s="219">
        <v>19958242198</v>
      </c>
      <c r="I9" s="218"/>
      <c r="J9" s="218"/>
      <c r="K9" s="218"/>
      <c r="L9" s="218"/>
      <c r="M9" s="218"/>
      <c r="N9" s="218"/>
      <c r="O9" s="218"/>
      <c r="P9" s="218"/>
      <c r="Q9" s="27">
        <f t="shared" si="0"/>
        <v>0</v>
      </c>
      <c r="R9" s="218">
        <v>1.1</v>
      </c>
      <c r="S9" s="218">
        <v>330</v>
      </c>
      <c r="T9" s="218"/>
      <c r="U9" s="218"/>
      <c r="V9" s="27">
        <f t="shared" si="1"/>
        <v>330</v>
      </c>
      <c r="W9" s="218"/>
      <c r="X9" s="218"/>
      <c r="Y9" s="218"/>
      <c r="Z9" s="218"/>
      <c r="AA9" s="27">
        <f t="shared" si="2"/>
        <v>0</v>
      </c>
      <c r="AB9" s="218"/>
      <c r="AC9" s="218"/>
      <c r="AD9" s="218"/>
      <c r="AE9" s="218"/>
      <c r="AF9" s="218"/>
      <c r="AG9" s="27">
        <f>AF9*1000</f>
        <v>0</v>
      </c>
      <c r="AH9" s="218"/>
      <c r="AI9" s="27">
        <f t="shared" si="3"/>
        <v>0</v>
      </c>
      <c r="AJ9" s="218"/>
      <c r="AK9" s="27">
        <f t="shared" si="4"/>
        <v>0</v>
      </c>
      <c r="AL9" s="218"/>
      <c r="AM9" s="218"/>
      <c r="AN9" s="27">
        <f t="shared" si="5"/>
        <v>0</v>
      </c>
      <c r="AO9" s="218"/>
      <c r="AP9" s="218"/>
      <c r="AQ9" s="218"/>
      <c r="AR9" s="27">
        <f t="shared" si="6"/>
        <v>0</v>
      </c>
      <c r="AS9" s="27">
        <f t="shared" si="7"/>
        <v>0</v>
      </c>
      <c r="AT9" s="218"/>
      <c r="AU9" s="27">
        <f t="shared" si="8"/>
        <v>0</v>
      </c>
      <c r="AV9" s="218"/>
      <c r="AW9" s="27">
        <f t="shared" si="9"/>
        <v>0</v>
      </c>
      <c r="AX9" s="27">
        <f t="shared" si="10"/>
        <v>0</v>
      </c>
      <c r="AY9" s="27">
        <f t="shared" si="11"/>
        <v>330</v>
      </c>
      <c r="AZ9" s="218">
        <v>1000</v>
      </c>
      <c r="BA9" s="218">
        <v>330</v>
      </c>
    </row>
    <row r="10" s="5" customFormat="1" ht="50" customHeight="1" spans="1:53">
      <c r="A10" s="27">
        <v>5</v>
      </c>
      <c r="B10" s="27" t="s">
        <v>64</v>
      </c>
      <c r="C10" s="59" t="s">
        <v>65</v>
      </c>
      <c r="D10" s="59" t="s">
        <v>66</v>
      </c>
      <c r="E10" s="27" t="s">
        <v>67</v>
      </c>
      <c r="F10" s="59">
        <v>2</v>
      </c>
      <c r="G10" s="295" t="s">
        <v>68</v>
      </c>
      <c r="H10" s="220">
        <v>15211532993</v>
      </c>
      <c r="I10" s="27"/>
      <c r="J10" s="27"/>
      <c r="K10" s="27"/>
      <c r="L10" s="27"/>
      <c r="M10" s="27"/>
      <c r="N10" s="27"/>
      <c r="O10" s="27"/>
      <c r="P10" s="27"/>
      <c r="Q10" s="27">
        <f t="shared" si="0"/>
        <v>0</v>
      </c>
      <c r="R10" s="27"/>
      <c r="S10" s="27"/>
      <c r="T10" s="27"/>
      <c r="U10" s="27"/>
      <c r="V10" s="27">
        <f t="shared" si="1"/>
        <v>0</v>
      </c>
      <c r="W10" s="27"/>
      <c r="X10" s="27"/>
      <c r="Y10" s="27"/>
      <c r="Z10" s="27"/>
      <c r="AA10" s="27">
        <f t="shared" si="2"/>
        <v>0</v>
      </c>
      <c r="AB10" s="27"/>
      <c r="AC10" s="27"/>
      <c r="AD10" s="27"/>
      <c r="AE10" s="27"/>
      <c r="AF10" s="27">
        <v>2</v>
      </c>
      <c r="AG10" s="27">
        <f t="shared" ref="AG10:AG31" si="12">AF10*1000</f>
        <v>2000</v>
      </c>
      <c r="AH10" s="27"/>
      <c r="AI10" s="27">
        <f t="shared" si="3"/>
        <v>0</v>
      </c>
      <c r="AJ10" s="27">
        <v>6</v>
      </c>
      <c r="AK10" s="27">
        <f t="shared" si="4"/>
        <v>1800</v>
      </c>
      <c r="AL10" s="27">
        <v>6</v>
      </c>
      <c r="AM10" s="27">
        <v>1800</v>
      </c>
      <c r="AN10" s="27">
        <f t="shared" si="5"/>
        <v>5600</v>
      </c>
      <c r="AO10" s="27"/>
      <c r="AP10" s="27"/>
      <c r="AQ10" s="27"/>
      <c r="AR10" s="27">
        <f t="shared" si="6"/>
        <v>0</v>
      </c>
      <c r="AS10" s="27">
        <f t="shared" si="7"/>
        <v>0</v>
      </c>
      <c r="AT10" s="27"/>
      <c r="AU10" s="27">
        <f t="shared" si="8"/>
        <v>0</v>
      </c>
      <c r="AV10" s="27"/>
      <c r="AW10" s="27">
        <f t="shared" si="9"/>
        <v>0</v>
      </c>
      <c r="AX10" s="27">
        <f t="shared" si="10"/>
        <v>0</v>
      </c>
      <c r="AY10" s="27">
        <f t="shared" si="11"/>
        <v>5600</v>
      </c>
      <c r="AZ10" s="27">
        <v>2000</v>
      </c>
      <c r="BA10" s="27">
        <v>2000</v>
      </c>
    </row>
    <row r="11" s="5" customFormat="1" ht="50" customHeight="1" spans="1:53">
      <c r="A11" s="27">
        <v>6</v>
      </c>
      <c r="B11" s="27" t="s">
        <v>64</v>
      </c>
      <c r="C11" s="59" t="s">
        <v>69</v>
      </c>
      <c r="D11" s="59" t="s">
        <v>70</v>
      </c>
      <c r="E11" s="27" t="s">
        <v>71</v>
      </c>
      <c r="F11" s="59">
        <v>3</v>
      </c>
      <c r="G11" s="295" t="s">
        <v>72</v>
      </c>
      <c r="H11" s="220">
        <v>13319616446</v>
      </c>
      <c r="I11" s="27"/>
      <c r="J11" s="27"/>
      <c r="K11" s="27"/>
      <c r="L11" s="27"/>
      <c r="M11" s="27"/>
      <c r="N11" s="27"/>
      <c r="O11" s="27"/>
      <c r="P11" s="27"/>
      <c r="Q11" s="27">
        <f t="shared" si="0"/>
        <v>0</v>
      </c>
      <c r="R11" s="27">
        <v>1.2</v>
      </c>
      <c r="S11" s="27">
        <v>360</v>
      </c>
      <c r="T11" s="27"/>
      <c r="U11" s="27"/>
      <c r="V11" s="27">
        <f t="shared" si="1"/>
        <v>360</v>
      </c>
      <c r="W11" s="27"/>
      <c r="X11" s="27"/>
      <c r="Y11" s="27"/>
      <c r="Z11" s="27"/>
      <c r="AA11" s="27">
        <f t="shared" si="2"/>
        <v>0</v>
      </c>
      <c r="AB11" s="27"/>
      <c r="AC11" s="27"/>
      <c r="AD11" s="27"/>
      <c r="AE11" s="27"/>
      <c r="AF11" s="27"/>
      <c r="AG11" s="27">
        <f t="shared" si="12"/>
        <v>0</v>
      </c>
      <c r="AH11" s="27"/>
      <c r="AI11" s="27">
        <f t="shared" si="3"/>
        <v>0</v>
      </c>
      <c r="AJ11" s="27"/>
      <c r="AK11" s="27">
        <f t="shared" si="4"/>
        <v>0</v>
      </c>
      <c r="AL11" s="27"/>
      <c r="AM11" s="27"/>
      <c r="AN11" s="27">
        <f t="shared" si="5"/>
        <v>0</v>
      </c>
      <c r="AO11" s="27"/>
      <c r="AP11" s="27"/>
      <c r="AQ11" s="27"/>
      <c r="AR11" s="27">
        <f t="shared" si="6"/>
        <v>0</v>
      </c>
      <c r="AS11" s="27">
        <f t="shared" si="7"/>
        <v>0</v>
      </c>
      <c r="AT11" s="27"/>
      <c r="AU11" s="27">
        <f t="shared" si="8"/>
        <v>0</v>
      </c>
      <c r="AV11" s="27"/>
      <c r="AW11" s="27">
        <f t="shared" si="9"/>
        <v>0</v>
      </c>
      <c r="AX11" s="27">
        <f t="shared" si="10"/>
        <v>0</v>
      </c>
      <c r="AY11" s="27">
        <f t="shared" si="11"/>
        <v>360</v>
      </c>
      <c r="AZ11" s="27">
        <v>3000</v>
      </c>
      <c r="BA11" s="27">
        <v>360</v>
      </c>
    </row>
    <row r="12" s="5" customFormat="1" ht="50" customHeight="1" spans="1:53">
      <c r="A12" s="27">
        <v>7</v>
      </c>
      <c r="B12" s="27" t="s">
        <v>64</v>
      </c>
      <c r="C12" s="21" t="s">
        <v>73</v>
      </c>
      <c r="D12" s="21" t="s">
        <v>74</v>
      </c>
      <c r="E12" s="27" t="s">
        <v>75</v>
      </c>
      <c r="F12" s="21">
        <v>2</v>
      </c>
      <c r="G12" s="295" t="s">
        <v>76</v>
      </c>
      <c r="H12" s="220">
        <v>15343252962</v>
      </c>
      <c r="I12" s="27"/>
      <c r="J12" s="27"/>
      <c r="K12" s="27"/>
      <c r="L12" s="27"/>
      <c r="M12" s="27"/>
      <c r="N12" s="27"/>
      <c r="O12" s="27"/>
      <c r="P12" s="27"/>
      <c r="Q12" s="27">
        <f t="shared" si="0"/>
        <v>0</v>
      </c>
      <c r="R12" s="27">
        <v>1</v>
      </c>
      <c r="S12" s="27">
        <v>300</v>
      </c>
      <c r="T12" s="27"/>
      <c r="U12" s="27"/>
      <c r="V12" s="27">
        <f t="shared" si="1"/>
        <v>300</v>
      </c>
      <c r="W12" s="27"/>
      <c r="X12" s="27"/>
      <c r="Y12" s="27"/>
      <c r="Z12" s="27"/>
      <c r="AA12" s="27">
        <f t="shared" si="2"/>
        <v>0</v>
      </c>
      <c r="AB12" s="27"/>
      <c r="AC12" s="27"/>
      <c r="AD12" s="27"/>
      <c r="AE12" s="27"/>
      <c r="AF12" s="27"/>
      <c r="AG12" s="27">
        <f t="shared" si="12"/>
        <v>0</v>
      </c>
      <c r="AH12" s="27"/>
      <c r="AI12" s="27">
        <f t="shared" si="3"/>
        <v>0</v>
      </c>
      <c r="AJ12" s="27"/>
      <c r="AK12" s="27">
        <f t="shared" si="4"/>
        <v>0</v>
      </c>
      <c r="AL12" s="27"/>
      <c r="AM12" s="27"/>
      <c r="AN12" s="27">
        <f t="shared" si="5"/>
        <v>0</v>
      </c>
      <c r="AO12" s="27">
        <v>5</v>
      </c>
      <c r="AP12" s="27">
        <v>100</v>
      </c>
      <c r="AQ12" s="27"/>
      <c r="AR12" s="27">
        <f t="shared" si="6"/>
        <v>0</v>
      </c>
      <c r="AS12" s="27">
        <f t="shared" si="7"/>
        <v>100</v>
      </c>
      <c r="AT12" s="27"/>
      <c r="AU12" s="27">
        <f t="shared" si="8"/>
        <v>0</v>
      </c>
      <c r="AV12" s="27"/>
      <c r="AW12" s="27">
        <f t="shared" si="9"/>
        <v>0</v>
      </c>
      <c r="AX12" s="27">
        <f t="shared" si="10"/>
        <v>0</v>
      </c>
      <c r="AY12" s="27">
        <f t="shared" si="11"/>
        <v>400</v>
      </c>
      <c r="AZ12" s="27">
        <v>2000</v>
      </c>
      <c r="BA12" s="27">
        <v>400</v>
      </c>
    </row>
    <row r="13" s="5" customFormat="1" ht="50" customHeight="1" spans="1:53">
      <c r="A13" s="27">
        <v>8</v>
      </c>
      <c r="B13" s="27" t="s">
        <v>64</v>
      </c>
      <c r="C13" s="21" t="s">
        <v>73</v>
      </c>
      <c r="D13" s="27" t="s">
        <v>77</v>
      </c>
      <c r="E13" s="27" t="s">
        <v>78</v>
      </c>
      <c r="F13" s="27">
        <v>2</v>
      </c>
      <c r="G13" s="295" t="s">
        <v>79</v>
      </c>
      <c r="H13" s="218">
        <v>19848124939</v>
      </c>
      <c r="I13" s="27"/>
      <c r="J13" s="27"/>
      <c r="K13" s="27"/>
      <c r="L13" s="27"/>
      <c r="M13" s="27"/>
      <c r="N13" s="27"/>
      <c r="O13" s="27"/>
      <c r="P13" s="27"/>
      <c r="Q13" s="27">
        <f t="shared" si="0"/>
        <v>0</v>
      </c>
      <c r="R13" s="27">
        <v>2</v>
      </c>
      <c r="S13" s="27">
        <v>600</v>
      </c>
      <c r="T13" s="27"/>
      <c r="U13" s="27"/>
      <c r="V13" s="27">
        <f t="shared" si="1"/>
        <v>600</v>
      </c>
      <c r="W13" s="27"/>
      <c r="X13" s="27"/>
      <c r="Y13" s="27"/>
      <c r="Z13" s="27"/>
      <c r="AA13" s="27">
        <f t="shared" si="2"/>
        <v>0</v>
      </c>
      <c r="AB13" s="27"/>
      <c r="AC13" s="27"/>
      <c r="AD13" s="27"/>
      <c r="AE13" s="27"/>
      <c r="AF13" s="27"/>
      <c r="AG13" s="27">
        <f t="shared" si="12"/>
        <v>0</v>
      </c>
      <c r="AH13" s="27"/>
      <c r="AI13" s="27">
        <f t="shared" si="3"/>
        <v>0</v>
      </c>
      <c r="AJ13" s="27"/>
      <c r="AK13" s="27">
        <f t="shared" si="4"/>
        <v>0</v>
      </c>
      <c r="AL13" s="27"/>
      <c r="AM13" s="27"/>
      <c r="AN13" s="27">
        <f t="shared" si="5"/>
        <v>0</v>
      </c>
      <c r="AO13" s="27">
        <v>11</v>
      </c>
      <c r="AP13" s="27">
        <v>220</v>
      </c>
      <c r="AQ13" s="27"/>
      <c r="AR13" s="27">
        <f t="shared" si="6"/>
        <v>0</v>
      </c>
      <c r="AS13" s="27">
        <f t="shared" si="7"/>
        <v>220</v>
      </c>
      <c r="AT13" s="27"/>
      <c r="AU13" s="27">
        <f t="shared" si="8"/>
        <v>0</v>
      </c>
      <c r="AV13" s="27"/>
      <c r="AW13" s="27">
        <f t="shared" si="9"/>
        <v>0</v>
      </c>
      <c r="AX13" s="27">
        <f t="shared" si="10"/>
        <v>0</v>
      </c>
      <c r="AY13" s="27">
        <f t="shared" si="11"/>
        <v>820</v>
      </c>
      <c r="AZ13" s="27">
        <v>2000</v>
      </c>
      <c r="BA13" s="27">
        <v>820</v>
      </c>
    </row>
    <row r="14" s="5" customFormat="1" ht="50" customHeight="1" spans="1:53">
      <c r="A14" s="27">
        <v>9</v>
      </c>
      <c r="B14" s="27" t="s">
        <v>64</v>
      </c>
      <c r="C14" s="59" t="s">
        <v>80</v>
      </c>
      <c r="D14" s="59" t="s">
        <v>81</v>
      </c>
      <c r="E14" s="27" t="s">
        <v>82</v>
      </c>
      <c r="F14" s="59">
        <v>2</v>
      </c>
      <c r="G14" s="295" t="s">
        <v>83</v>
      </c>
      <c r="H14" s="220">
        <v>18274533834</v>
      </c>
      <c r="I14" s="27"/>
      <c r="J14" s="27"/>
      <c r="K14" s="27"/>
      <c r="L14" s="27"/>
      <c r="M14" s="27"/>
      <c r="N14" s="27"/>
      <c r="O14" s="27"/>
      <c r="P14" s="27"/>
      <c r="Q14" s="27">
        <f t="shared" si="0"/>
        <v>0</v>
      </c>
      <c r="R14" s="27">
        <v>1</v>
      </c>
      <c r="S14" s="27">
        <v>300</v>
      </c>
      <c r="T14" s="27"/>
      <c r="U14" s="27"/>
      <c r="V14" s="27">
        <f t="shared" si="1"/>
        <v>300</v>
      </c>
      <c r="W14" s="27"/>
      <c r="X14" s="27"/>
      <c r="Y14" s="27"/>
      <c r="Z14" s="27"/>
      <c r="AA14" s="27">
        <f t="shared" si="2"/>
        <v>0</v>
      </c>
      <c r="AB14" s="27"/>
      <c r="AC14" s="27"/>
      <c r="AD14" s="27"/>
      <c r="AE14" s="27"/>
      <c r="AF14" s="27"/>
      <c r="AG14" s="27">
        <f t="shared" si="12"/>
        <v>0</v>
      </c>
      <c r="AH14" s="27"/>
      <c r="AI14" s="27">
        <f t="shared" si="3"/>
        <v>0</v>
      </c>
      <c r="AJ14" s="27"/>
      <c r="AK14" s="27">
        <f t="shared" si="4"/>
        <v>0</v>
      </c>
      <c r="AL14" s="27"/>
      <c r="AM14" s="27"/>
      <c r="AN14" s="27">
        <f t="shared" si="5"/>
        <v>0</v>
      </c>
      <c r="AO14" s="27"/>
      <c r="AP14" s="27"/>
      <c r="AQ14" s="27"/>
      <c r="AR14" s="27">
        <f t="shared" si="6"/>
        <v>0</v>
      </c>
      <c r="AS14" s="27">
        <f t="shared" si="7"/>
        <v>0</v>
      </c>
      <c r="AT14" s="27"/>
      <c r="AU14" s="27">
        <f t="shared" si="8"/>
        <v>0</v>
      </c>
      <c r="AV14" s="27"/>
      <c r="AW14" s="27">
        <f t="shared" si="9"/>
        <v>0</v>
      </c>
      <c r="AX14" s="27">
        <f t="shared" si="10"/>
        <v>0</v>
      </c>
      <c r="AY14" s="27">
        <f t="shared" si="11"/>
        <v>300</v>
      </c>
      <c r="AZ14" s="27">
        <v>2000</v>
      </c>
      <c r="BA14" s="27">
        <v>300</v>
      </c>
    </row>
    <row r="15" s="5" customFormat="1" ht="50" customHeight="1" spans="1:53">
      <c r="A15" s="27">
        <v>10</v>
      </c>
      <c r="B15" s="27" t="s">
        <v>84</v>
      </c>
      <c r="C15" s="27" t="s">
        <v>85</v>
      </c>
      <c r="D15" s="27" t="s">
        <v>86</v>
      </c>
      <c r="E15" s="27" t="s">
        <v>87</v>
      </c>
      <c r="F15" s="27">
        <v>5</v>
      </c>
      <c r="G15" s="295" t="s">
        <v>88</v>
      </c>
      <c r="H15" s="218">
        <v>19918569618</v>
      </c>
      <c r="I15" s="27"/>
      <c r="J15" s="27"/>
      <c r="K15" s="27"/>
      <c r="L15" s="27"/>
      <c r="M15" s="27"/>
      <c r="N15" s="27"/>
      <c r="O15" s="27"/>
      <c r="P15" s="27"/>
      <c r="Q15" s="27">
        <f t="shared" si="0"/>
        <v>0</v>
      </c>
      <c r="R15" s="27">
        <v>3</v>
      </c>
      <c r="S15" s="27">
        <v>900</v>
      </c>
      <c r="T15" s="27"/>
      <c r="U15" s="27"/>
      <c r="V15" s="27">
        <f t="shared" si="1"/>
        <v>900</v>
      </c>
      <c r="W15" s="27">
        <v>2</v>
      </c>
      <c r="X15" s="27">
        <v>800</v>
      </c>
      <c r="Y15" s="27"/>
      <c r="Z15" s="27"/>
      <c r="AA15" s="27">
        <f t="shared" si="2"/>
        <v>800</v>
      </c>
      <c r="AB15" s="27"/>
      <c r="AC15" s="27"/>
      <c r="AD15" s="27"/>
      <c r="AE15" s="27"/>
      <c r="AF15" s="27"/>
      <c r="AG15" s="27">
        <f t="shared" si="12"/>
        <v>0</v>
      </c>
      <c r="AH15" s="27"/>
      <c r="AI15" s="27">
        <f t="shared" si="3"/>
        <v>0</v>
      </c>
      <c r="AJ15" s="27">
        <v>5</v>
      </c>
      <c r="AK15" s="27">
        <f t="shared" si="4"/>
        <v>1500</v>
      </c>
      <c r="AL15" s="27"/>
      <c r="AM15" s="27"/>
      <c r="AN15" s="27">
        <f t="shared" si="5"/>
        <v>1500</v>
      </c>
      <c r="AO15" s="27">
        <v>30</v>
      </c>
      <c r="AP15" s="27">
        <v>600</v>
      </c>
      <c r="AQ15" s="27"/>
      <c r="AR15" s="27">
        <f t="shared" si="6"/>
        <v>0</v>
      </c>
      <c r="AS15" s="27">
        <f t="shared" si="7"/>
        <v>600</v>
      </c>
      <c r="AT15" s="27"/>
      <c r="AU15" s="27">
        <f t="shared" si="8"/>
        <v>0</v>
      </c>
      <c r="AV15" s="27"/>
      <c r="AW15" s="27">
        <f t="shared" si="9"/>
        <v>0</v>
      </c>
      <c r="AX15" s="27">
        <f t="shared" si="10"/>
        <v>0</v>
      </c>
      <c r="AY15" s="27">
        <f t="shared" si="11"/>
        <v>3800</v>
      </c>
      <c r="AZ15" s="27">
        <v>5000</v>
      </c>
      <c r="BA15" s="27">
        <v>3800</v>
      </c>
    </row>
    <row r="16" s="5" customFormat="1" ht="50" customHeight="1" spans="1:53">
      <c r="A16" s="27">
        <v>11</v>
      </c>
      <c r="B16" s="27" t="s">
        <v>89</v>
      </c>
      <c r="C16" s="27" t="s">
        <v>90</v>
      </c>
      <c r="D16" s="27" t="s">
        <v>91</v>
      </c>
      <c r="E16" s="207" t="s">
        <v>92</v>
      </c>
      <c r="F16" s="27">
        <v>3</v>
      </c>
      <c r="G16" s="295" t="s">
        <v>93</v>
      </c>
      <c r="H16" s="219">
        <v>19107455144</v>
      </c>
      <c r="I16" s="27"/>
      <c r="J16" s="27"/>
      <c r="K16" s="27"/>
      <c r="L16" s="27"/>
      <c r="M16" s="27"/>
      <c r="N16" s="27"/>
      <c r="O16" s="27"/>
      <c r="P16" s="27"/>
      <c r="Q16" s="27">
        <f t="shared" si="0"/>
        <v>0</v>
      </c>
      <c r="R16" s="27">
        <v>1</v>
      </c>
      <c r="S16" s="27">
        <v>300</v>
      </c>
      <c r="T16" s="27"/>
      <c r="U16" s="27"/>
      <c r="V16" s="27">
        <f t="shared" si="1"/>
        <v>300</v>
      </c>
      <c r="W16" s="27"/>
      <c r="X16" s="27"/>
      <c r="Y16" s="27"/>
      <c r="Z16" s="27"/>
      <c r="AA16" s="27">
        <f t="shared" si="2"/>
        <v>0</v>
      </c>
      <c r="AB16" s="27"/>
      <c r="AC16" s="27"/>
      <c r="AD16" s="27"/>
      <c r="AE16" s="27"/>
      <c r="AF16" s="27"/>
      <c r="AG16" s="27">
        <f t="shared" si="12"/>
        <v>0</v>
      </c>
      <c r="AH16" s="27"/>
      <c r="AI16" s="27">
        <f t="shared" si="3"/>
        <v>0</v>
      </c>
      <c r="AJ16" s="27">
        <v>2</v>
      </c>
      <c r="AK16" s="27">
        <f t="shared" si="4"/>
        <v>600</v>
      </c>
      <c r="AL16" s="27"/>
      <c r="AM16" s="27"/>
      <c r="AN16" s="27">
        <f t="shared" si="5"/>
        <v>600</v>
      </c>
      <c r="AO16" s="27">
        <v>5</v>
      </c>
      <c r="AP16" s="27">
        <v>100</v>
      </c>
      <c r="AQ16" s="27"/>
      <c r="AR16" s="27">
        <f t="shared" si="6"/>
        <v>0</v>
      </c>
      <c r="AS16" s="27">
        <f t="shared" si="7"/>
        <v>100</v>
      </c>
      <c r="AT16" s="27"/>
      <c r="AU16" s="27">
        <f t="shared" si="8"/>
        <v>0</v>
      </c>
      <c r="AV16" s="27"/>
      <c r="AW16" s="27">
        <f t="shared" si="9"/>
        <v>0</v>
      </c>
      <c r="AX16" s="27">
        <f t="shared" si="10"/>
        <v>0</v>
      </c>
      <c r="AY16" s="27">
        <f t="shared" si="11"/>
        <v>1000</v>
      </c>
      <c r="AZ16" s="27">
        <v>3000</v>
      </c>
      <c r="BA16" s="27">
        <v>1000</v>
      </c>
    </row>
    <row r="17" s="5" customFormat="1" ht="50" customHeight="1" spans="1:53">
      <c r="A17" s="27">
        <v>12</v>
      </c>
      <c r="B17" s="27" t="s">
        <v>89</v>
      </c>
      <c r="C17" s="27" t="s">
        <v>94</v>
      </c>
      <c r="D17" s="27" t="s">
        <v>95</v>
      </c>
      <c r="E17" s="207" t="s">
        <v>96</v>
      </c>
      <c r="F17" s="27">
        <v>2</v>
      </c>
      <c r="G17" s="295" t="s">
        <v>97</v>
      </c>
      <c r="H17" s="219">
        <v>18667618941</v>
      </c>
      <c r="I17" s="27"/>
      <c r="J17" s="27"/>
      <c r="K17" s="27"/>
      <c r="L17" s="27"/>
      <c r="M17" s="27"/>
      <c r="N17" s="27"/>
      <c r="O17" s="27"/>
      <c r="P17" s="27"/>
      <c r="Q17" s="27">
        <f t="shared" si="0"/>
        <v>0</v>
      </c>
      <c r="R17" s="27">
        <v>2</v>
      </c>
      <c r="S17" s="27">
        <v>600</v>
      </c>
      <c r="T17" s="27"/>
      <c r="U17" s="27"/>
      <c r="V17" s="27">
        <f t="shared" si="1"/>
        <v>600</v>
      </c>
      <c r="W17" s="27"/>
      <c r="X17" s="27"/>
      <c r="Y17" s="27"/>
      <c r="Z17" s="27"/>
      <c r="AA17" s="27">
        <f t="shared" si="2"/>
        <v>0</v>
      </c>
      <c r="AB17" s="27"/>
      <c r="AC17" s="27"/>
      <c r="AD17" s="27"/>
      <c r="AE17" s="27"/>
      <c r="AF17" s="27"/>
      <c r="AG17" s="27">
        <f t="shared" si="12"/>
        <v>0</v>
      </c>
      <c r="AH17" s="27"/>
      <c r="AI17" s="27">
        <f t="shared" si="3"/>
        <v>0</v>
      </c>
      <c r="AJ17" s="27"/>
      <c r="AK17" s="27">
        <f t="shared" si="4"/>
        <v>0</v>
      </c>
      <c r="AL17" s="27"/>
      <c r="AM17" s="27"/>
      <c r="AN17" s="27">
        <f t="shared" si="5"/>
        <v>0</v>
      </c>
      <c r="AO17" s="27">
        <v>30</v>
      </c>
      <c r="AP17" s="27">
        <v>600</v>
      </c>
      <c r="AQ17" s="27">
        <v>6</v>
      </c>
      <c r="AR17" s="27">
        <f t="shared" si="6"/>
        <v>120</v>
      </c>
      <c r="AS17" s="27">
        <f t="shared" si="7"/>
        <v>720</v>
      </c>
      <c r="AT17" s="27"/>
      <c r="AU17" s="27">
        <f t="shared" si="8"/>
        <v>0</v>
      </c>
      <c r="AV17" s="27"/>
      <c r="AW17" s="27">
        <f t="shared" si="9"/>
        <v>0</v>
      </c>
      <c r="AX17" s="27">
        <f t="shared" si="10"/>
        <v>0</v>
      </c>
      <c r="AY17" s="27">
        <f t="shared" si="11"/>
        <v>1320</v>
      </c>
      <c r="AZ17" s="27">
        <v>2000</v>
      </c>
      <c r="BA17" s="27">
        <v>1320</v>
      </c>
    </row>
    <row r="18" s="5" customFormat="1" ht="50" customHeight="1" spans="1:53">
      <c r="A18" s="27">
        <v>13</v>
      </c>
      <c r="B18" s="27" t="s">
        <v>89</v>
      </c>
      <c r="C18" s="27" t="s">
        <v>98</v>
      </c>
      <c r="D18" s="27" t="s">
        <v>99</v>
      </c>
      <c r="E18" s="207" t="s">
        <v>100</v>
      </c>
      <c r="F18" s="27">
        <v>1</v>
      </c>
      <c r="G18" s="295" t="s">
        <v>101</v>
      </c>
      <c r="H18" s="219">
        <v>17375531345</v>
      </c>
      <c r="I18" s="27"/>
      <c r="J18" s="27"/>
      <c r="K18" s="27"/>
      <c r="L18" s="27"/>
      <c r="M18" s="27"/>
      <c r="N18" s="27"/>
      <c r="O18" s="27"/>
      <c r="P18" s="27"/>
      <c r="Q18" s="27">
        <f t="shared" si="0"/>
        <v>0</v>
      </c>
      <c r="R18" s="27">
        <v>1</v>
      </c>
      <c r="S18" s="27">
        <v>300</v>
      </c>
      <c r="T18" s="27"/>
      <c r="U18" s="27"/>
      <c r="V18" s="27">
        <f t="shared" si="1"/>
        <v>300</v>
      </c>
      <c r="W18" s="27"/>
      <c r="X18" s="27"/>
      <c r="Y18" s="27"/>
      <c r="Z18" s="27"/>
      <c r="AA18" s="27">
        <f t="shared" si="2"/>
        <v>0</v>
      </c>
      <c r="AB18" s="27"/>
      <c r="AC18" s="27"/>
      <c r="AD18" s="27"/>
      <c r="AE18" s="27"/>
      <c r="AF18" s="27"/>
      <c r="AG18" s="27">
        <f t="shared" si="12"/>
        <v>0</v>
      </c>
      <c r="AH18" s="27"/>
      <c r="AI18" s="27">
        <f t="shared" si="3"/>
        <v>0</v>
      </c>
      <c r="AJ18" s="27"/>
      <c r="AK18" s="27">
        <f t="shared" si="4"/>
        <v>0</v>
      </c>
      <c r="AL18" s="27"/>
      <c r="AM18" s="27"/>
      <c r="AN18" s="27">
        <f t="shared" si="5"/>
        <v>0</v>
      </c>
      <c r="AO18" s="27"/>
      <c r="AP18" s="27"/>
      <c r="AQ18" s="27"/>
      <c r="AR18" s="27">
        <f t="shared" si="6"/>
        <v>0</v>
      </c>
      <c r="AS18" s="27">
        <f t="shared" si="7"/>
        <v>0</v>
      </c>
      <c r="AT18" s="27">
        <v>4</v>
      </c>
      <c r="AU18" s="27">
        <f t="shared" si="8"/>
        <v>800</v>
      </c>
      <c r="AV18" s="27"/>
      <c r="AW18" s="27">
        <f t="shared" si="9"/>
        <v>0</v>
      </c>
      <c r="AX18" s="27">
        <f t="shared" si="10"/>
        <v>800</v>
      </c>
      <c r="AY18" s="27">
        <f t="shared" si="11"/>
        <v>1100</v>
      </c>
      <c r="AZ18" s="27">
        <v>1000</v>
      </c>
      <c r="BA18" s="27">
        <v>1000</v>
      </c>
    </row>
    <row r="19" s="5" customFormat="1" ht="50" customHeight="1" spans="1:53">
      <c r="A19" s="27">
        <v>14</v>
      </c>
      <c r="B19" s="27" t="s">
        <v>89</v>
      </c>
      <c r="C19" s="27" t="s">
        <v>102</v>
      </c>
      <c r="D19" s="27" t="s">
        <v>103</v>
      </c>
      <c r="E19" s="207" t="s">
        <v>49</v>
      </c>
      <c r="F19" s="27">
        <v>2</v>
      </c>
      <c r="G19" s="295" t="s">
        <v>104</v>
      </c>
      <c r="H19" s="219">
        <v>13790889716</v>
      </c>
      <c r="I19" s="27"/>
      <c r="J19" s="27"/>
      <c r="K19" s="27"/>
      <c r="L19" s="27"/>
      <c r="M19" s="27"/>
      <c r="N19" s="27"/>
      <c r="O19" s="27"/>
      <c r="P19" s="27"/>
      <c r="Q19" s="27">
        <f t="shared" si="0"/>
        <v>0</v>
      </c>
      <c r="R19" s="27">
        <v>2</v>
      </c>
      <c r="S19" s="27">
        <v>600</v>
      </c>
      <c r="T19" s="27"/>
      <c r="U19" s="27"/>
      <c r="V19" s="27">
        <f t="shared" si="1"/>
        <v>600</v>
      </c>
      <c r="W19" s="27"/>
      <c r="X19" s="27"/>
      <c r="Y19" s="27"/>
      <c r="Z19" s="27"/>
      <c r="AA19" s="27">
        <f t="shared" si="2"/>
        <v>0</v>
      </c>
      <c r="AB19" s="27"/>
      <c r="AC19" s="27"/>
      <c r="AD19" s="27"/>
      <c r="AE19" s="27"/>
      <c r="AF19" s="27"/>
      <c r="AG19" s="27">
        <f t="shared" si="12"/>
        <v>0</v>
      </c>
      <c r="AH19" s="27"/>
      <c r="AI19" s="27">
        <f t="shared" si="3"/>
        <v>0</v>
      </c>
      <c r="AJ19" s="27"/>
      <c r="AK19" s="27">
        <f t="shared" si="4"/>
        <v>0</v>
      </c>
      <c r="AL19" s="27"/>
      <c r="AM19" s="27"/>
      <c r="AN19" s="27">
        <f t="shared" si="5"/>
        <v>0</v>
      </c>
      <c r="AO19" s="27"/>
      <c r="AP19" s="27"/>
      <c r="AQ19" s="27"/>
      <c r="AR19" s="27">
        <f t="shared" si="6"/>
        <v>0</v>
      </c>
      <c r="AS19" s="27">
        <f t="shared" si="7"/>
        <v>0</v>
      </c>
      <c r="AT19" s="27"/>
      <c r="AU19" s="27">
        <f t="shared" ref="AU19:AU30" si="13">AT19*200</f>
        <v>0</v>
      </c>
      <c r="AV19" s="27"/>
      <c r="AW19" s="27">
        <f t="shared" si="9"/>
        <v>0</v>
      </c>
      <c r="AX19" s="27">
        <f t="shared" si="10"/>
        <v>0</v>
      </c>
      <c r="AY19" s="27">
        <f t="shared" si="11"/>
        <v>600</v>
      </c>
      <c r="AZ19" s="27">
        <v>2000</v>
      </c>
      <c r="BA19" s="27">
        <v>600</v>
      </c>
    </row>
    <row r="20" s="5" customFormat="1" ht="50" customHeight="1" spans="1:53">
      <c r="A20" s="27">
        <v>15</v>
      </c>
      <c r="B20" s="27" t="s">
        <v>89</v>
      </c>
      <c r="C20" s="27" t="s">
        <v>94</v>
      </c>
      <c r="D20" s="27" t="s">
        <v>105</v>
      </c>
      <c r="E20" s="207" t="s">
        <v>82</v>
      </c>
      <c r="F20" s="27">
        <v>1</v>
      </c>
      <c r="G20" s="295" t="s">
        <v>106</v>
      </c>
      <c r="H20" s="219">
        <v>13548995250</v>
      </c>
      <c r="I20" s="27"/>
      <c r="J20" s="27"/>
      <c r="K20" s="27"/>
      <c r="L20" s="27"/>
      <c r="M20" s="27"/>
      <c r="N20" s="27"/>
      <c r="O20" s="27"/>
      <c r="P20" s="27"/>
      <c r="Q20" s="27">
        <f t="shared" si="0"/>
        <v>0</v>
      </c>
      <c r="R20" s="27"/>
      <c r="S20" s="27"/>
      <c r="T20" s="27"/>
      <c r="U20" s="27"/>
      <c r="V20" s="27">
        <f t="shared" si="1"/>
        <v>0</v>
      </c>
      <c r="W20" s="27"/>
      <c r="X20" s="27"/>
      <c r="Y20" s="27"/>
      <c r="Z20" s="27"/>
      <c r="AA20" s="27">
        <f t="shared" si="2"/>
        <v>0</v>
      </c>
      <c r="AB20" s="27"/>
      <c r="AC20" s="27"/>
      <c r="AD20" s="27"/>
      <c r="AE20" s="27"/>
      <c r="AF20" s="27"/>
      <c r="AG20" s="27">
        <f t="shared" si="12"/>
        <v>0</v>
      </c>
      <c r="AH20" s="27"/>
      <c r="AI20" s="27">
        <f t="shared" si="3"/>
        <v>0</v>
      </c>
      <c r="AJ20" s="27"/>
      <c r="AK20" s="27">
        <f t="shared" si="4"/>
        <v>0</v>
      </c>
      <c r="AL20" s="27">
        <v>2</v>
      </c>
      <c r="AM20" s="27">
        <v>600</v>
      </c>
      <c r="AN20" s="27">
        <f t="shared" si="5"/>
        <v>600</v>
      </c>
      <c r="AO20" s="27"/>
      <c r="AP20" s="27"/>
      <c r="AQ20" s="27"/>
      <c r="AR20" s="27">
        <f t="shared" si="6"/>
        <v>0</v>
      </c>
      <c r="AS20" s="27">
        <f t="shared" si="7"/>
        <v>0</v>
      </c>
      <c r="AT20" s="27"/>
      <c r="AU20" s="27">
        <f t="shared" si="13"/>
        <v>0</v>
      </c>
      <c r="AV20" s="27"/>
      <c r="AW20" s="27">
        <f t="shared" si="9"/>
        <v>0</v>
      </c>
      <c r="AX20" s="27">
        <f t="shared" si="10"/>
        <v>0</v>
      </c>
      <c r="AY20" s="27">
        <f t="shared" si="11"/>
        <v>600</v>
      </c>
      <c r="AZ20" s="27">
        <v>1000</v>
      </c>
      <c r="BA20" s="27">
        <v>600</v>
      </c>
    </row>
    <row r="21" s="5" customFormat="1" ht="50" customHeight="1" spans="1:53">
      <c r="A21" s="27">
        <v>16</v>
      </c>
      <c r="B21" s="27" t="s">
        <v>89</v>
      </c>
      <c r="C21" s="27" t="s">
        <v>107</v>
      </c>
      <c r="D21" s="27" t="s">
        <v>108</v>
      </c>
      <c r="E21" s="207" t="s">
        <v>109</v>
      </c>
      <c r="F21" s="27">
        <v>2</v>
      </c>
      <c r="G21" s="295" t="s">
        <v>110</v>
      </c>
      <c r="H21" s="219">
        <v>18029037090</v>
      </c>
      <c r="I21" s="27"/>
      <c r="J21" s="27"/>
      <c r="K21" s="27"/>
      <c r="L21" s="27"/>
      <c r="M21" s="27"/>
      <c r="N21" s="27"/>
      <c r="O21" s="27"/>
      <c r="P21" s="27"/>
      <c r="Q21" s="27">
        <f t="shared" si="0"/>
        <v>0</v>
      </c>
      <c r="R21" s="27">
        <v>3</v>
      </c>
      <c r="S21" s="27">
        <v>900</v>
      </c>
      <c r="T21" s="27"/>
      <c r="U21" s="27"/>
      <c r="V21" s="27">
        <f t="shared" si="1"/>
        <v>900</v>
      </c>
      <c r="W21" s="27"/>
      <c r="X21" s="27"/>
      <c r="Y21" s="27"/>
      <c r="Z21" s="27"/>
      <c r="AA21" s="27">
        <f t="shared" si="2"/>
        <v>0</v>
      </c>
      <c r="AB21" s="27"/>
      <c r="AC21" s="27"/>
      <c r="AD21" s="27"/>
      <c r="AE21" s="27"/>
      <c r="AF21" s="27"/>
      <c r="AG21" s="27">
        <f t="shared" si="12"/>
        <v>0</v>
      </c>
      <c r="AH21" s="27"/>
      <c r="AI21" s="27">
        <f t="shared" si="3"/>
        <v>0</v>
      </c>
      <c r="AJ21" s="27"/>
      <c r="AK21" s="27">
        <f t="shared" si="4"/>
        <v>0</v>
      </c>
      <c r="AL21" s="27"/>
      <c r="AM21" s="27"/>
      <c r="AN21" s="27">
        <f t="shared" si="5"/>
        <v>0</v>
      </c>
      <c r="AO21" s="27"/>
      <c r="AP21" s="27"/>
      <c r="AQ21" s="27"/>
      <c r="AR21" s="27">
        <f t="shared" si="6"/>
        <v>0</v>
      </c>
      <c r="AS21" s="27">
        <f t="shared" si="7"/>
        <v>0</v>
      </c>
      <c r="AT21" s="27"/>
      <c r="AU21" s="27">
        <f t="shared" si="13"/>
        <v>0</v>
      </c>
      <c r="AV21" s="27"/>
      <c r="AW21" s="27">
        <f t="shared" si="9"/>
        <v>0</v>
      </c>
      <c r="AX21" s="27">
        <f t="shared" si="10"/>
        <v>0</v>
      </c>
      <c r="AY21" s="27">
        <f t="shared" si="11"/>
        <v>900</v>
      </c>
      <c r="AZ21" s="27">
        <v>2000</v>
      </c>
      <c r="BA21" s="27">
        <v>900</v>
      </c>
    </row>
    <row r="22" s="5" customFormat="1" ht="50" customHeight="1" spans="1:53">
      <c r="A22" s="27">
        <v>17</v>
      </c>
      <c r="B22" s="27" t="s">
        <v>111</v>
      </c>
      <c r="C22" s="27" t="s">
        <v>112</v>
      </c>
      <c r="D22" s="27" t="s">
        <v>113</v>
      </c>
      <c r="E22" s="221" t="s">
        <v>114</v>
      </c>
      <c r="F22" s="27">
        <v>5</v>
      </c>
      <c r="G22" s="296" t="s">
        <v>115</v>
      </c>
      <c r="H22" s="223">
        <v>17374521746</v>
      </c>
      <c r="I22" s="27"/>
      <c r="J22" s="27"/>
      <c r="K22" s="27"/>
      <c r="L22" s="27"/>
      <c r="M22" s="27"/>
      <c r="N22" s="27"/>
      <c r="O22" s="27"/>
      <c r="P22" s="27"/>
      <c r="Q22" s="27"/>
      <c r="R22" s="27">
        <v>3</v>
      </c>
      <c r="S22" s="27">
        <v>900</v>
      </c>
      <c r="T22" s="27"/>
      <c r="U22" s="27"/>
      <c r="V22" s="27">
        <f t="shared" si="1"/>
        <v>900</v>
      </c>
      <c r="W22" s="27"/>
      <c r="X22" s="27"/>
      <c r="Y22" s="27"/>
      <c r="Z22" s="27"/>
      <c r="AA22" s="27">
        <f t="shared" si="2"/>
        <v>0</v>
      </c>
      <c r="AB22" s="27"/>
      <c r="AC22" s="27"/>
      <c r="AD22" s="27"/>
      <c r="AE22" s="27"/>
      <c r="AF22" s="27">
        <v>1</v>
      </c>
      <c r="AG22" s="27">
        <f t="shared" si="12"/>
        <v>1000</v>
      </c>
      <c r="AH22" s="27"/>
      <c r="AI22" s="27">
        <f t="shared" si="3"/>
        <v>0</v>
      </c>
      <c r="AJ22" s="27">
        <v>3</v>
      </c>
      <c r="AK22" s="27">
        <f t="shared" si="4"/>
        <v>900</v>
      </c>
      <c r="AL22" s="27"/>
      <c r="AM22" s="27"/>
      <c r="AN22" s="27">
        <f t="shared" si="5"/>
        <v>1900</v>
      </c>
      <c r="AO22" s="27"/>
      <c r="AP22" s="27"/>
      <c r="AQ22" s="27">
        <v>5</v>
      </c>
      <c r="AR22" s="27">
        <f t="shared" si="6"/>
        <v>100</v>
      </c>
      <c r="AS22" s="27">
        <f t="shared" si="7"/>
        <v>100</v>
      </c>
      <c r="AT22" s="27"/>
      <c r="AU22" s="27">
        <f t="shared" si="13"/>
        <v>0</v>
      </c>
      <c r="AV22" s="27"/>
      <c r="AW22" s="27">
        <f t="shared" si="9"/>
        <v>0</v>
      </c>
      <c r="AX22" s="27">
        <f t="shared" si="10"/>
        <v>0</v>
      </c>
      <c r="AY22" s="27">
        <f t="shared" si="11"/>
        <v>2900</v>
      </c>
      <c r="AZ22" s="27">
        <v>5000</v>
      </c>
      <c r="BA22" s="27">
        <v>2900</v>
      </c>
    </row>
    <row r="23" s="5" customFormat="1" ht="50" customHeight="1" spans="1:53">
      <c r="A23" s="27">
        <v>18</v>
      </c>
      <c r="B23" s="27" t="s">
        <v>116</v>
      </c>
      <c r="C23" s="27" t="s">
        <v>117</v>
      </c>
      <c r="D23" s="27" t="s">
        <v>118</v>
      </c>
      <c r="E23" s="27" t="s">
        <v>119</v>
      </c>
      <c r="F23" s="27">
        <v>2</v>
      </c>
      <c r="G23" s="295" t="s">
        <v>120</v>
      </c>
      <c r="H23" s="218">
        <v>16517452920</v>
      </c>
      <c r="I23" s="27"/>
      <c r="J23" s="27"/>
      <c r="K23" s="27"/>
      <c r="L23" s="27"/>
      <c r="M23" s="27"/>
      <c r="N23" s="27"/>
      <c r="O23" s="27"/>
      <c r="P23" s="27"/>
      <c r="Q23" s="27">
        <f t="shared" si="0"/>
        <v>0</v>
      </c>
      <c r="R23" s="27">
        <v>2</v>
      </c>
      <c r="S23" s="27">
        <v>600</v>
      </c>
      <c r="T23" s="27"/>
      <c r="U23" s="27"/>
      <c r="V23" s="27">
        <f t="shared" si="1"/>
        <v>600</v>
      </c>
      <c r="W23" s="27"/>
      <c r="X23" s="27"/>
      <c r="Y23" s="27"/>
      <c r="Z23" s="27"/>
      <c r="AA23" s="27">
        <f t="shared" si="2"/>
        <v>0</v>
      </c>
      <c r="AB23" s="27"/>
      <c r="AC23" s="27"/>
      <c r="AD23" s="27"/>
      <c r="AE23" s="27"/>
      <c r="AF23" s="27"/>
      <c r="AG23" s="27">
        <f t="shared" si="12"/>
        <v>0</v>
      </c>
      <c r="AH23" s="27"/>
      <c r="AI23" s="27">
        <f t="shared" si="3"/>
        <v>0</v>
      </c>
      <c r="AJ23" s="27">
        <v>1</v>
      </c>
      <c r="AK23" s="27">
        <f t="shared" si="4"/>
        <v>300</v>
      </c>
      <c r="AL23" s="27"/>
      <c r="AM23" s="27"/>
      <c r="AN23" s="27">
        <f t="shared" si="5"/>
        <v>300</v>
      </c>
      <c r="AO23" s="27">
        <v>20</v>
      </c>
      <c r="AP23" s="27">
        <v>400</v>
      </c>
      <c r="AQ23" s="27"/>
      <c r="AR23" s="27">
        <f t="shared" si="6"/>
        <v>0</v>
      </c>
      <c r="AS23" s="27">
        <f t="shared" si="7"/>
        <v>400</v>
      </c>
      <c r="AT23" s="27"/>
      <c r="AU23" s="27">
        <f t="shared" si="13"/>
        <v>0</v>
      </c>
      <c r="AV23" s="27"/>
      <c r="AW23" s="27">
        <f t="shared" si="9"/>
        <v>0</v>
      </c>
      <c r="AX23" s="27">
        <f t="shared" si="10"/>
        <v>0</v>
      </c>
      <c r="AY23" s="27">
        <f t="shared" si="11"/>
        <v>1300</v>
      </c>
      <c r="AZ23" s="27">
        <v>2000</v>
      </c>
      <c r="BA23" s="27">
        <v>1300</v>
      </c>
    </row>
    <row r="24" s="5" customFormat="1" ht="50" customHeight="1" spans="1:53">
      <c r="A24" s="27">
        <v>19</v>
      </c>
      <c r="B24" s="27" t="s">
        <v>121</v>
      </c>
      <c r="C24" s="27" t="s">
        <v>122</v>
      </c>
      <c r="D24" s="27" t="s">
        <v>123</v>
      </c>
      <c r="E24" s="27" t="s">
        <v>124</v>
      </c>
      <c r="F24" s="27">
        <v>3</v>
      </c>
      <c r="G24" s="295" t="s">
        <v>125</v>
      </c>
      <c r="H24" s="218">
        <v>18874527548</v>
      </c>
      <c r="I24" s="27"/>
      <c r="J24" s="27"/>
      <c r="K24" s="27"/>
      <c r="L24" s="27"/>
      <c r="M24" s="27"/>
      <c r="N24" s="27"/>
      <c r="O24" s="27"/>
      <c r="P24" s="27"/>
      <c r="Q24" s="27">
        <f t="shared" si="0"/>
        <v>0</v>
      </c>
      <c r="R24" s="27">
        <v>1.4</v>
      </c>
      <c r="S24" s="27">
        <v>420</v>
      </c>
      <c r="T24" s="27"/>
      <c r="U24" s="27"/>
      <c r="V24" s="27">
        <f t="shared" si="1"/>
        <v>420</v>
      </c>
      <c r="W24" s="27"/>
      <c r="X24" s="27"/>
      <c r="Y24" s="27"/>
      <c r="Z24" s="27"/>
      <c r="AA24" s="27">
        <f t="shared" si="2"/>
        <v>0</v>
      </c>
      <c r="AB24" s="27"/>
      <c r="AC24" s="27"/>
      <c r="AD24" s="27"/>
      <c r="AE24" s="27"/>
      <c r="AF24" s="27"/>
      <c r="AG24" s="27">
        <f t="shared" si="12"/>
        <v>0</v>
      </c>
      <c r="AH24" s="27"/>
      <c r="AI24" s="27">
        <f t="shared" si="3"/>
        <v>0</v>
      </c>
      <c r="AJ24" s="27"/>
      <c r="AK24" s="27">
        <f t="shared" si="4"/>
        <v>0</v>
      </c>
      <c r="AL24" s="27"/>
      <c r="AM24" s="27"/>
      <c r="AN24" s="27">
        <f t="shared" si="5"/>
        <v>0</v>
      </c>
      <c r="AO24" s="27">
        <v>10</v>
      </c>
      <c r="AP24" s="27">
        <v>200</v>
      </c>
      <c r="AQ24" s="27"/>
      <c r="AR24" s="27">
        <f t="shared" si="6"/>
        <v>0</v>
      </c>
      <c r="AS24" s="27">
        <f t="shared" si="7"/>
        <v>200</v>
      </c>
      <c r="AT24" s="27"/>
      <c r="AU24" s="27">
        <f t="shared" si="13"/>
        <v>0</v>
      </c>
      <c r="AV24" s="27"/>
      <c r="AW24" s="27">
        <f t="shared" si="9"/>
        <v>0</v>
      </c>
      <c r="AX24" s="27">
        <f t="shared" si="10"/>
        <v>0</v>
      </c>
      <c r="AY24" s="27">
        <f t="shared" si="11"/>
        <v>620</v>
      </c>
      <c r="AZ24" s="27">
        <v>3000</v>
      </c>
      <c r="BA24" s="27">
        <v>620</v>
      </c>
    </row>
    <row r="25" s="5" customFormat="1" ht="50" customHeight="1" spans="1:53">
      <c r="A25" s="27">
        <v>20</v>
      </c>
      <c r="B25" s="27" t="s">
        <v>121</v>
      </c>
      <c r="C25" s="27" t="s">
        <v>126</v>
      </c>
      <c r="D25" s="27" t="s">
        <v>127</v>
      </c>
      <c r="E25" s="27" t="s">
        <v>128</v>
      </c>
      <c r="F25" s="27">
        <v>5</v>
      </c>
      <c r="G25" s="295" t="s">
        <v>129</v>
      </c>
      <c r="H25" s="218">
        <v>15329712820</v>
      </c>
      <c r="I25" s="27"/>
      <c r="J25" s="27"/>
      <c r="K25" s="27"/>
      <c r="L25" s="27"/>
      <c r="M25" s="27"/>
      <c r="N25" s="27"/>
      <c r="O25" s="27"/>
      <c r="P25" s="27"/>
      <c r="Q25" s="27">
        <f t="shared" si="0"/>
        <v>0</v>
      </c>
      <c r="R25" s="27">
        <v>2</v>
      </c>
      <c r="S25" s="27">
        <v>600</v>
      </c>
      <c r="T25" s="27"/>
      <c r="U25" s="27"/>
      <c r="V25" s="27">
        <f t="shared" si="1"/>
        <v>600</v>
      </c>
      <c r="W25" s="27"/>
      <c r="X25" s="27"/>
      <c r="Y25" s="27"/>
      <c r="Z25" s="27"/>
      <c r="AA25" s="27">
        <f t="shared" si="2"/>
        <v>0</v>
      </c>
      <c r="AB25" s="27"/>
      <c r="AC25" s="27"/>
      <c r="AD25" s="27"/>
      <c r="AE25" s="27"/>
      <c r="AF25" s="27"/>
      <c r="AG25" s="27">
        <f t="shared" si="12"/>
        <v>0</v>
      </c>
      <c r="AH25" s="27"/>
      <c r="AI25" s="27">
        <f t="shared" si="3"/>
        <v>0</v>
      </c>
      <c r="AJ25" s="27"/>
      <c r="AK25" s="27">
        <f t="shared" si="4"/>
        <v>0</v>
      </c>
      <c r="AL25" s="27"/>
      <c r="AM25" s="27"/>
      <c r="AN25" s="27">
        <f t="shared" si="5"/>
        <v>0</v>
      </c>
      <c r="AO25" s="27"/>
      <c r="AP25" s="27"/>
      <c r="AQ25" s="27"/>
      <c r="AR25" s="27">
        <f t="shared" si="6"/>
        <v>0</v>
      </c>
      <c r="AS25" s="27">
        <f t="shared" si="7"/>
        <v>0</v>
      </c>
      <c r="AT25" s="27"/>
      <c r="AU25" s="27">
        <f t="shared" si="13"/>
        <v>0</v>
      </c>
      <c r="AV25" s="27"/>
      <c r="AW25" s="27">
        <f t="shared" si="9"/>
        <v>0</v>
      </c>
      <c r="AX25" s="27">
        <f t="shared" si="10"/>
        <v>0</v>
      </c>
      <c r="AY25" s="27">
        <f t="shared" si="11"/>
        <v>600</v>
      </c>
      <c r="AZ25" s="27">
        <v>5000</v>
      </c>
      <c r="BA25" s="27">
        <v>600</v>
      </c>
    </row>
    <row r="26" s="5" customFormat="1" ht="50" customHeight="1" spans="1:53">
      <c r="A26" s="27">
        <v>22</v>
      </c>
      <c r="B26" s="27" t="s">
        <v>130</v>
      </c>
      <c r="C26" s="27" t="s">
        <v>131</v>
      </c>
      <c r="D26" s="27" t="s">
        <v>132</v>
      </c>
      <c r="E26" s="27" t="s">
        <v>133</v>
      </c>
      <c r="F26" s="27">
        <v>3</v>
      </c>
      <c r="G26" s="295" t="s">
        <v>134</v>
      </c>
      <c r="H26" s="218">
        <v>18174584839</v>
      </c>
      <c r="I26" s="27"/>
      <c r="J26" s="27"/>
      <c r="K26" s="27"/>
      <c r="L26" s="27"/>
      <c r="M26" s="27"/>
      <c r="N26" s="27"/>
      <c r="O26" s="27"/>
      <c r="P26" s="27"/>
      <c r="Q26" s="27">
        <f t="shared" si="0"/>
        <v>0</v>
      </c>
      <c r="R26" s="27">
        <v>2</v>
      </c>
      <c r="S26" s="27">
        <v>600</v>
      </c>
      <c r="T26" s="27"/>
      <c r="U26" s="27"/>
      <c r="V26" s="27">
        <f t="shared" si="1"/>
        <v>600</v>
      </c>
      <c r="W26" s="27"/>
      <c r="X26" s="27"/>
      <c r="Y26" s="27"/>
      <c r="Z26" s="27"/>
      <c r="AA26" s="27">
        <f t="shared" si="2"/>
        <v>0</v>
      </c>
      <c r="AB26" s="27"/>
      <c r="AC26" s="27"/>
      <c r="AD26" s="27"/>
      <c r="AE26" s="27"/>
      <c r="AF26" s="27"/>
      <c r="AG26" s="27">
        <f t="shared" si="12"/>
        <v>0</v>
      </c>
      <c r="AH26" s="27"/>
      <c r="AI26" s="27">
        <f t="shared" si="3"/>
        <v>0</v>
      </c>
      <c r="AJ26" s="27"/>
      <c r="AK26" s="27">
        <f t="shared" si="4"/>
        <v>0</v>
      </c>
      <c r="AL26" s="27"/>
      <c r="AM26" s="27"/>
      <c r="AN26" s="27">
        <f t="shared" si="5"/>
        <v>0</v>
      </c>
      <c r="AO26" s="27"/>
      <c r="AP26" s="27"/>
      <c r="AQ26" s="27"/>
      <c r="AR26" s="27">
        <f t="shared" si="6"/>
        <v>0</v>
      </c>
      <c r="AS26" s="27">
        <f t="shared" si="7"/>
        <v>0</v>
      </c>
      <c r="AT26" s="27">
        <v>3</v>
      </c>
      <c r="AU26" s="27">
        <f t="shared" si="13"/>
        <v>600</v>
      </c>
      <c r="AV26" s="27"/>
      <c r="AW26" s="27">
        <f t="shared" si="9"/>
        <v>0</v>
      </c>
      <c r="AX26" s="27">
        <f t="shared" si="10"/>
        <v>600</v>
      </c>
      <c r="AY26" s="27">
        <f t="shared" si="11"/>
        <v>1200</v>
      </c>
      <c r="AZ26" s="27">
        <v>3000</v>
      </c>
      <c r="BA26" s="27">
        <v>1200</v>
      </c>
    </row>
    <row r="27" s="5" customFormat="1" ht="50" customHeight="1" spans="1:53">
      <c r="A27" s="27">
        <v>23</v>
      </c>
      <c r="B27" s="27" t="s">
        <v>130</v>
      </c>
      <c r="C27" s="27" t="s">
        <v>135</v>
      </c>
      <c r="D27" s="27" t="s">
        <v>136</v>
      </c>
      <c r="E27" s="27" t="s">
        <v>137</v>
      </c>
      <c r="F27" s="27">
        <v>1</v>
      </c>
      <c r="G27" s="295" t="s">
        <v>138</v>
      </c>
      <c r="H27" s="218">
        <v>15367576037</v>
      </c>
      <c r="I27" s="27"/>
      <c r="J27" s="27"/>
      <c r="K27" s="27"/>
      <c r="L27" s="27"/>
      <c r="M27" s="27"/>
      <c r="N27" s="27"/>
      <c r="O27" s="27"/>
      <c r="P27" s="27"/>
      <c r="Q27" s="27">
        <f t="shared" si="0"/>
        <v>0</v>
      </c>
      <c r="R27" s="27"/>
      <c r="S27" s="27"/>
      <c r="T27" s="27"/>
      <c r="U27" s="27"/>
      <c r="V27" s="27">
        <f t="shared" si="1"/>
        <v>0</v>
      </c>
      <c r="W27" s="27"/>
      <c r="X27" s="27"/>
      <c r="Y27" s="27"/>
      <c r="Z27" s="27"/>
      <c r="AA27" s="27">
        <f t="shared" si="2"/>
        <v>0</v>
      </c>
      <c r="AB27" s="27"/>
      <c r="AC27" s="27"/>
      <c r="AD27" s="27"/>
      <c r="AE27" s="27"/>
      <c r="AF27" s="27"/>
      <c r="AG27" s="27">
        <f t="shared" si="12"/>
        <v>0</v>
      </c>
      <c r="AH27" s="27"/>
      <c r="AI27" s="27">
        <f t="shared" si="3"/>
        <v>0</v>
      </c>
      <c r="AJ27" s="27"/>
      <c r="AK27" s="27">
        <f t="shared" si="4"/>
        <v>0</v>
      </c>
      <c r="AL27" s="27"/>
      <c r="AM27" s="27"/>
      <c r="AN27" s="27">
        <f t="shared" si="5"/>
        <v>0</v>
      </c>
      <c r="AO27" s="27"/>
      <c r="AP27" s="27"/>
      <c r="AQ27" s="27"/>
      <c r="AR27" s="27">
        <f t="shared" si="6"/>
        <v>0</v>
      </c>
      <c r="AS27" s="27">
        <f t="shared" si="7"/>
        <v>0</v>
      </c>
      <c r="AT27" s="27">
        <v>2</v>
      </c>
      <c r="AU27" s="27">
        <f t="shared" si="13"/>
        <v>400</v>
      </c>
      <c r="AV27" s="27"/>
      <c r="AW27" s="27">
        <f t="shared" si="9"/>
        <v>0</v>
      </c>
      <c r="AX27" s="27">
        <f t="shared" si="10"/>
        <v>400</v>
      </c>
      <c r="AY27" s="27">
        <f t="shared" si="11"/>
        <v>400</v>
      </c>
      <c r="AZ27" s="27">
        <v>1000</v>
      </c>
      <c r="BA27" s="27">
        <v>400</v>
      </c>
    </row>
    <row r="28" s="5" customFormat="1" ht="50" customHeight="1" spans="1:53">
      <c r="A28" s="27">
        <v>24</v>
      </c>
      <c r="B28" s="27" t="s">
        <v>139</v>
      </c>
      <c r="C28" s="27" t="s">
        <v>140</v>
      </c>
      <c r="D28" s="27" t="s">
        <v>141</v>
      </c>
      <c r="E28" s="27" t="s">
        <v>142</v>
      </c>
      <c r="F28" s="27">
        <v>3</v>
      </c>
      <c r="G28" s="295" t="s">
        <v>143</v>
      </c>
      <c r="H28" s="218">
        <v>15367573263</v>
      </c>
      <c r="I28" s="27"/>
      <c r="J28" s="27"/>
      <c r="K28" s="27"/>
      <c r="L28" s="27"/>
      <c r="M28" s="27"/>
      <c r="N28" s="27"/>
      <c r="O28" s="27"/>
      <c r="P28" s="27"/>
      <c r="Q28" s="27">
        <f t="shared" si="0"/>
        <v>0</v>
      </c>
      <c r="R28" s="27">
        <v>3.8</v>
      </c>
      <c r="S28" s="27">
        <v>1140</v>
      </c>
      <c r="T28" s="27"/>
      <c r="U28" s="27"/>
      <c r="V28" s="27">
        <f t="shared" si="1"/>
        <v>1140</v>
      </c>
      <c r="W28" s="27"/>
      <c r="X28" s="27"/>
      <c r="Y28" s="27"/>
      <c r="Z28" s="27"/>
      <c r="AA28" s="27">
        <f t="shared" si="2"/>
        <v>0</v>
      </c>
      <c r="AB28" s="27"/>
      <c r="AC28" s="27"/>
      <c r="AD28" s="27"/>
      <c r="AE28" s="27"/>
      <c r="AF28" s="27"/>
      <c r="AG28" s="27">
        <f t="shared" si="12"/>
        <v>0</v>
      </c>
      <c r="AH28" s="27"/>
      <c r="AI28" s="27">
        <f t="shared" si="3"/>
        <v>0</v>
      </c>
      <c r="AJ28" s="27">
        <v>4</v>
      </c>
      <c r="AK28" s="27">
        <f t="shared" si="4"/>
        <v>1200</v>
      </c>
      <c r="AL28" s="27"/>
      <c r="AM28" s="27"/>
      <c r="AN28" s="27">
        <f t="shared" si="5"/>
        <v>1200</v>
      </c>
      <c r="AO28" s="27">
        <v>22</v>
      </c>
      <c r="AP28" s="27">
        <v>440</v>
      </c>
      <c r="AQ28" s="27">
        <v>40</v>
      </c>
      <c r="AR28" s="27">
        <f t="shared" si="6"/>
        <v>800</v>
      </c>
      <c r="AS28" s="27">
        <f t="shared" si="7"/>
        <v>1240</v>
      </c>
      <c r="AT28" s="27"/>
      <c r="AU28" s="27">
        <f t="shared" si="13"/>
        <v>0</v>
      </c>
      <c r="AV28" s="27"/>
      <c r="AW28" s="27">
        <f t="shared" si="9"/>
        <v>0</v>
      </c>
      <c r="AX28" s="27">
        <f t="shared" si="10"/>
        <v>0</v>
      </c>
      <c r="AY28" s="27">
        <f t="shared" si="11"/>
        <v>3580</v>
      </c>
      <c r="AZ28" s="27">
        <v>3000</v>
      </c>
      <c r="BA28" s="27">
        <v>3000</v>
      </c>
    </row>
    <row r="29" s="5" customFormat="1" ht="50" customHeight="1" spans="1:53">
      <c r="A29" s="27">
        <v>25</v>
      </c>
      <c r="B29" s="27" t="s">
        <v>139</v>
      </c>
      <c r="C29" s="27" t="s">
        <v>144</v>
      </c>
      <c r="D29" s="27" t="s">
        <v>145</v>
      </c>
      <c r="E29" s="27" t="s">
        <v>146</v>
      </c>
      <c r="F29" s="27">
        <v>7</v>
      </c>
      <c r="G29" s="295" t="s">
        <v>147</v>
      </c>
      <c r="H29" s="218">
        <v>15115184556</v>
      </c>
      <c r="I29" s="27"/>
      <c r="J29" s="27"/>
      <c r="K29" s="27"/>
      <c r="L29" s="27"/>
      <c r="M29" s="27"/>
      <c r="N29" s="27"/>
      <c r="O29" s="27"/>
      <c r="P29" s="27"/>
      <c r="Q29" s="27">
        <f t="shared" si="0"/>
        <v>0</v>
      </c>
      <c r="R29" s="27">
        <v>5</v>
      </c>
      <c r="S29" s="27">
        <v>1500</v>
      </c>
      <c r="T29" s="27"/>
      <c r="U29" s="27"/>
      <c r="V29" s="27">
        <f t="shared" si="1"/>
        <v>1500</v>
      </c>
      <c r="W29" s="27"/>
      <c r="X29" s="27"/>
      <c r="Y29" s="27"/>
      <c r="Z29" s="27"/>
      <c r="AA29" s="27">
        <f t="shared" si="2"/>
        <v>0</v>
      </c>
      <c r="AB29" s="27"/>
      <c r="AC29" s="27"/>
      <c r="AD29" s="27"/>
      <c r="AE29" s="27"/>
      <c r="AF29" s="27"/>
      <c r="AG29" s="27">
        <f t="shared" si="12"/>
        <v>0</v>
      </c>
      <c r="AH29" s="27"/>
      <c r="AI29" s="27">
        <f t="shared" si="3"/>
        <v>0</v>
      </c>
      <c r="AJ29" s="27">
        <v>4</v>
      </c>
      <c r="AK29" s="27">
        <f t="shared" si="4"/>
        <v>1200</v>
      </c>
      <c r="AL29" s="27"/>
      <c r="AM29" s="27"/>
      <c r="AN29" s="27">
        <f t="shared" si="5"/>
        <v>1200</v>
      </c>
      <c r="AO29" s="27">
        <v>16</v>
      </c>
      <c r="AP29" s="27">
        <v>320</v>
      </c>
      <c r="AQ29" s="27"/>
      <c r="AR29" s="27">
        <f t="shared" si="6"/>
        <v>0</v>
      </c>
      <c r="AS29" s="27">
        <f t="shared" si="7"/>
        <v>320</v>
      </c>
      <c r="AT29" s="27"/>
      <c r="AU29" s="27">
        <f t="shared" si="13"/>
        <v>0</v>
      </c>
      <c r="AV29" s="27"/>
      <c r="AW29" s="27">
        <f t="shared" si="9"/>
        <v>0</v>
      </c>
      <c r="AX29" s="27">
        <f t="shared" si="10"/>
        <v>0</v>
      </c>
      <c r="AY29" s="27">
        <f t="shared" si="11"/>
        <v>3020</v>
      </c>
      <c r="AZ29" s="27">
        <v>7000</v>
      </c>
      <c r="BA29" s="27">
        <v>3020</v>
      </c>
    </row>
    <row r="30" s="5" customFormat="1" ht="60" customHeight="1" spans="1:53">
      <c r="A30" s="27"/>
      <c r="B30" s="27"/>
      <c r="C30" s="27"/>
      <c r="D30" s="27" t="s">
        <v>1005</v>
      </c>
      <c r="E30" s="27" t="s">
        <v>1030</v>
      </c>
      <c r="F30" s="27"/>
      <c r="G30" s="27"/>
      <c r="H30" s="27"/>
      <c r="I30" s="27"/>
      <c r="J30" s="27"/>
      <c r="K30" s="27"/>
      <c r="L30" s="27"/>
      <c r="M30" s="27"/>
      <c r="N30" s="27"/>
      <c r="O30" s="14">
        <f>SUM(O6:O29)</f>
        <v>0</v>
      </c>
      <c r="P30" s="14">
        <f>SUM(P6:P29)</f>
        <v>0</v>
      </c>
      <c r="Q30" s="27">
        <f t="shared" si="0"/>
        <v>0</v>
      </c>
      <c r="R30" s="14">
        <f>SUM(R6:R29)</f>
        <v>41.3</v>
      </c>
      <c r="S30" s="14">
        <f>SUM(S6:S29)</f>
        <v>12390</v>
      </c>
      <c r="T30" s="14">
        <f>SUM(T6:T29)</f>
        <v>0</v>
      </c>
      <c r="U30" s="14">
        <f>SUM(U6:U29)</f>
        <v>0</v>
      </c>
      <c r="V30" s="14">
        <f t="shared" si="1"/>
        <v>12390</v>
      </c>
      <c r="W30" s="14">
        <f>SUM(W6:W29)</f>
        <v>2</v>
      </c>
      <c r="X30" s="14">
        <f>SUM(X6:X29)</f>
        <v>800</v>
      </c>
      <c r="Y30" s="14"/>
      <c r="Z30" s="14"/>
      <c r="AA30" s="27">
        <f t="shared" si="2"/>
        <v>800</v>
      </c>
      <c r="AB30" s="14"/>
      <c r="AC30" s="14"/>
      <c r="AD30" s="14"/>
      <c r="AE30" s="14"/>
      <c r="AF30" s="14">
        <f>SUM(AF6:AF29)</f>
        <v>3</v>
      </c>
      <c r="AG30" s="27">
        <f t="shared" si="12"/>
        <v>3000</v>
      </c>
      <c r="AH30" s="14"/>
      <c r="AI30" s="27">
        <f t="shared" si="3"/>
        <v>0</v>
      </c>
      <c r="AJ30" s="14">
        <f>SUM(AJ6:AJ29)</f>
        <v>29</v>
      </c>
      <c r="AK30" s="27">
        <f t="shared" si="4"/>
        <v>8700</v>
      </c>
      <c r="AL30" s="14">
        <f>SUM(AL6:AL29)</f>
        <v>8</v>
      </c>
      <c r="AM30" s="14">
        <f>SUM(AM6:AM29)</f>
        <v>2400</v>
      </c>
      <c r="AN30" s="207">
        <f t="shared" si="5"/>
        <v>14100</v>
      </c>
      <c r="AO30" s="14">
        <f>SUM(AO6:AO29)</f>
        <v>204</v>
      </c>
      <c r="AP30" s="14">
        <f>SUM(AP6:AP29)</f>
        <v>4080</v>
      </c>
      <c r="AQ30" s="14">
        <f>SUM(AQ6:AQ29)</f>
        <v>51</v>
      </c>
      <c r="AR30" s="27">
        <f t="shared" si="6"/>
        <v>1020</v>
      </c>
      <c r="AS30" s="14">
        <f t="shared" si="7"/>
        <v>5100</v>
      </c>
      <c r="AT30" s="14">
        <f>SUM(AT6:AT29)</f>
        <v>9</v>
      </c>
      <c r="AU30" s="14">
        <f>SUM(AU6:AU29)</f>
        <v>1800</v>
      </c>
      <c r="AV30" s="224"/>
      <c r="AW30" s="27">
        <f t="shared" si="9"/>
        <v>0</v>
      </c>
      <c r="AX30" s="14">
        <f t="shared" si="10"/>
        <v>1800</v>
      </c>
      <c r="AY30" s="27">
        <f t="shared" si="11"/>
        <v>34190</v>
      </c>
      <c r="AZ30" s="14">
        <f>SUM(AZ6:AZ29)</f>
        <v>65000</v>
      </c>
      <c r="BA30" s="14">
        <f>SUM(BA6:BA29)</f>
        <v>29910</v>
      </c>
    </row>
  </sheetData>
  <mergeCells count="22">
    <mergeCell ref="A1:BA1"/>
    <mergeCell ref="A2:BA2"/>
    <mergeCell ref="I3:AX3"/>
    <mergeCell ref="I4:Q4"/>
    <mergeCell ref="R4:V4"/>
    <mergeCell ref="W4:AA4"/>
    <mergeCell ref="AB4:AC4"/>
    <mergeCell ref="AD4:AE4"/>
    <mergeCell ref="AF4:AN4"/>
    <mergeCell ref="AO4:AS4"/>
    <mergeCell ref="AT4:AX4"/>
    <mergeCell ref="A3:A5"/>
    <mergeCell ref="B3:B5"/>
    <mergeCell ref="C3:C5"/>
    <mergeCell ref="D3:D5"/>
    <mergeCell ref="E3:E5"/>
    <mergeCell ref="F3:F5"/>
    <mergeCell ref="G3:G5"/>
    <mergeCell ref="H3:H5"/>
    <mergeCell ref="AY3:AY5"/>
    <mergeCell ref="AZ3:AZ5"/>
    <mergeCell ref="BA3:BA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2"/>
  <sheetViews>
    <sheetView zoomScale="70" zoomScaleNormal="70" workbookViewId="0">
      <selection activeCell="H1" sqref="H$1:H$1048576"/>
    </sheetView>
  </sheetViews>
  <sheetFormatPr defaultColWidth="9" defaultRowHeight="15.6"/>
  <cols>
    <col min="1" max="1" width="4.10833333333333" style="36" customWidth="1"/>
    <col min="2" max="2" width="8.08333333333333" style="36" customWidth="1"/>
    <col min="3" max="3" width="7.70833333333333" style="36" customWidth="1"/>
    <col min="4" max="4" width="8.54166666666667" style="36" customWidth="1"/>
    <col min="5" max="5" width="21" style="41" customWidth="1"/>
    <col min="6" max="6" width="4.9" style="36" customWidth="1"/>
    <col min="7" max="7" width="22.1416666666667" style="36" customWidth="1"/>
    <col min="8" max="49" width="5.425" style="202" customWidth="1"/>
    <col min="50" max="50" width="5.425" style="36" customWidth="1"/>
    <col min="51" max="51" width="7.49166666666667" style="36" customWidth="1"/>
    <col min="52" max="52" width="6.88333333333333" style="36" customWidth="1"/>
    <col min="53" max="16384" width="9" style="36"/>
  </cols>
  <sheetData>
    <row r="1" s="36" customFormat="1" ht="20" customHeight="1" spans="1:49">
      <c r="A1" s="43" t="s">
        <v>1031</v>
      </c>
      <c r="B1" s="43"/>
      <c r="C1" s="43"/>
      <c r="D1" s="43"/>
      <c r="E1" s="43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</row>
    <row r="2" s="36" customFormat="1" ht="29" customHeight="1" spans="1:51">
      <c r="A2" s="44" t="s">
        <v>1032</v>
      </c>
      <c r="B2" s="44"/>
      <c r="C2" s="44"/>
      <c r="D2" s="45"/>
      <c r="E2" s="45"/>
      <c r="F2" s="45"/>
      <c r="G2" s="45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45"/>
      <c r="AY2" s="70"/>
    </row>
    <row r="3" s="36" customFormat="1" ht="13.5" customHeight="1" spans="1:52">
      <c r="A3" s="47" t="s">
        <v>1033</v>
      </c>
      <c r="B3" s="47"/>
      <c r="C3" s="47"/>
      <c r="D3" s="47"/>
      <c r="E3" s="47"/>
      <c r="F3" s="47"/>
      <c r="G3" s="47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47"/>
      <c r="AY3" s="47"/>
      <c r="AZ3" s="47"/>
    </row>
    <row r="4" s="183" customFormat="1" ht="35" customHeight="1" spans="1:52">
      <c r="A4" s="18" t="s">
        <v>4</v>
      </c>
      <c r="B4" s="16" t="s">
        <v>6</v>
      </c>
      <c r="C4" s="16" t="s">
        <v>7</v>
      </c>
      <c r="D4" s="16" t="s">
        <v>8</v>
      </c>
      <c r="E4" s="49" t="s">
        <v>9</v>
      </c>
      <c r="F4" s="50" t="s">
        <v>1025</v>
      </c>
      <c r="G4" s="16" t="s">
        <v>1026</v>
      </c>
      <c r="H4" s="65" t="s">
        <v>1034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7"/>
      <c r="AX4" s="18" t="s">
        <v>1035</v>
      </c>
      <c r="AY4" s="147" t="s">
        <v>1028</v>
      </c>
      <c r="AZ4" s="18" t="s">
        <v>1029</v>
      </c>
    </row>
    <row r="5" s="183" customFormat="1" ht="35" customHeight="1" spans="1:52">
      <c r="A5" s="204"/>
      <c r="B5" s="16"/>
      <c r="C5" s="16"/>
      <c r="D5" s="51"/>
      <c r="E5" s="49"/>
      <c r="F5" s="52"/>
      <c r="G5" s="51"/>
      <c r="H5" s="65" t="s">
        <v>1036</v>
      </c>
      <c r="I5" s="66"/>
      <c r="J5" s="66"/>
      <c r="K5" s="66"/>
      <c r="L5" s="66"/>
      <c r="M5" s="66"/>
      <c r="N5" s="66"/>
      <c r="O5" s="66"/>
      <c r="P5" s="67"/>
      <c r="Q5" s="65" t="s">
        <v>17</v>
      </c>
      <c r="R5" s="66"/>
      <c r="S5" s="66"/>
      <c r="T5" s="66"/>
      <c r="U5" s="67"/>
      <c r="V5" s="65" t="s">
        <v>18</v>
      </c>
      <c r="W5" s="66"/>
      <c r="X5" s="66"/>
      <c r="Y5" s="66"/>
      <c r="Z5" s="67"/>
      <c r="AA5" s="18" t="s">
        <v>19</v>
      </c>
      <c r="AB5" s="18"/>
      <c r="AC5" s="18" t="s">
        <v>20</v>
      </c>
      <c r="AD5" s="18"/>
      <c r="AE5" s="65" t="s">
        <v>21</v>
      </c>
      <c r="AF5" s="66"/>
      <c r="AG5" s="66"/>
      <c r="AH5" s="66"/>
      <c r="AI5" s="66"/>
      <c r="AJ5" s="66"/>
      <c r="AK5" s="66"/>
      <c r="AL5" s="66"/>
      <c r="AM5" s="66"/>
      <c r="AN5" s="65" t="s">
        <v>1037</v>
      </c>
      <c r="AO5" s="66"/>
      <c r="AP5" s="66"/>
      <c r="AQ5" s="66"/>
      <c r="AR5" s="66"/>
      <c r="AS5" s="66" t="s">
        <v>23</v>
      </c>
      <c r="AT5" s="66"/>
      <c r="AU5" s="66"/>
      <c r="AV5" s="66"/>
      <c r="AW5" s="67"/>
      <c r="AX5" s="18"/>
      <c r="AY5" s="148"/>
      <c r="AZ5" s="18"/>
    </row>
    <row r="6" s="183" customFormat="1" ht="35" customHeight="1" spans="1:52">
      <c r="A6" s="204"/>
      <c r="B6" s="50"/>
      <c r="C6" s="50"/>
      <c r="D6" s="205"/>
      <c r="E6" s="206"/>
      <c r="F6" s="52"/>
      <c r="G6" s="205"/>
      <c r="H6" s="147" t="s">
        <v>24</v>
      </c>
      <c r="I6" s="147" t="s">
        <v>25</v>
      </c>
      <c r="J6" s="147" t="s">
        <v>26</v>
      </c>
      <c r="K6" s="147" t="s">
        <v>25</v>
      </c>
      <c r="L6" s="147" t="s">
        <v>27</v>
      </c>
      <c r="M6" s="147" t="s">
        <v>1038</v>
      </c>
      <c r="N6" s="147" t="s">
        <v>28</v>
      </c>
      <c r="O6" s="147" t="s">
        <v>25</v>
      </c>
      <c r="P6" s="147" t="s">
        <v>30</v>
      </c>
      <c r="Q6" s="147" t="s">
        <v>31</v>
      </c>
      <c r="R6" s="147" t="s">
        <v>25</v>
      </c>
      <c r="S6" s="147" t="s">
        <v>32</v>
      </c>
      <c r="T6" s="147" t="s">
        <v>25</v>
      </c>
      <c r="U6" s="147" t="s">
        <v>30</v>
      </c>
      <c r="V6" s="147" t="s">
        <v>1039</v>
      </c>
      <c r="W6" s="147" t="s">
        <v>29</v>
      </c>
      <c r="X6" s="147" t="s">
        <v>1040</v>
      </c>
      <c r="Y6" s="147" t="s">
        <v>25</v>
      </c>
      <c r="Z6" s="147" t="s">
        <v>30</v>
      </c>
      <c r="AA6" s="147" t="s">
        <v>35</v>
      </c>
      <c r="AB6" s="147" t="s">
        <v>25</v>
      </c>
      <c r="AC6" s="147" t="s">
        <v>36</v>
      </c>
      <c r="AD6" s="147" t="s">
        <v>25</v>
      </c>
      <c r="AE6" s="147" t="s">
        <v>37</v>
      </c>
      <c r="AF6" s="147" t="s">
        <v>25</v>
      </c>
      <c r="AG6" s="147" t="s">
        <v>38</v>
      </c>
      <c r="AH6" s="147" t="s">
        <v>25</v>
      </c>
      <c r="AI6" s="147" t="s">
        <v>39</v>
      </c>
      <c r="AJ6" s="147" t="s">
        <v>25</v>
      </c>
      <c r="AK6" s="147" t="s">
        <v>40</v>
      </c>
      <c r="AL6" s="147" t="s">
        <v>25</v>
      </c>
      <c r="AM6" s="147" t="s">
        <v>30</v>
      </c>
      <c r="AN6" s="147" t="s">
        <v>41</v>
      </c>
      <c r="AO6" s="147" t="s">
        <v>25</v>
      </c>
      <c r="AP6" s="147" t="s">
        <v>42</v>
      </c>
      <c r="AQ6" s="147" t="s">
        <v>25</v>
      </c>
      <c r="AR6" s="147" t="s">
        <v>30</v>
      </c>
      <c r="AS6" s="147" t="s">
        <v>1041</v>
      </c>
      <c r="AT6" s="147" t="s">
        <v>29</v>
      </c>
      <c r="AU6" s="147" t="s">
        <v>1042</v>
      </c>
      <c r="AV6" s="147" t="s">
        <v>25</v>
      </c>
      <c r="AW6" s="147" t="s">
        <v>30</v>
      </c>
      <c r="AX6" s="147"/>
      <c r="AY6" s="148"/>
      <c r="AZ6" s="147"/>
    </row>
    <row r="7" s="153" customFormat="1" ht="25" customHeight="1" spans="1:16382">
      <c r="A7" s="69">
        <v>1</v>
      </c>
      <c r="B7" s="69" t="s">
        <v>149</v>
      </c>
      <c r="C7" s="69" t="s">
        <v>150</v>
      </c>
      <c r="D7" s="69" t="s">
        <v>151</v>
      </c>
      <c r="E7" s="149" t="s">
        <v>152</v>
      </c>
      <c r="F7" s="207">
        <v>1</v>
      </c>
      <c r="G7" s="287" t="s">
        <v>153</v>
      </c>
      <c r="H7" s="27"/>
      <c r="I7" s="27">
        <f>H7*1000</f>
        <v>0</v>
      </c>
      <c r="J7" s="27"/>
      <c r="K7" s="27">
        <f t="shared" ref="K7:O7" si="0">J7*600</f>
        <v>0</v>
      </c>
      <c r="L7" s="27"/>
      <c r="M7" s="27">
        <f t="shared" si="0"/>
        <v>0</v>
      </c>
      <c r="N7" s="27"/>
      <c r="O7" s="27">
        <f t="shared" si="0"/>
        <v>0</v>
      </c>
      <c r="P7" s="27">
        <f>I7+K7+M7+O7</f>
        <v>0</v>
      </c>
      <c r="Q7" s="27"/>
      <c r="R7" s="27">
        <f>Q7*300</f>
        <v>0</v>
      </c>
      <c r="S7" s="27"/>
      <c r="T7" s="27">
        <f>S7*300</f>
        <v>0</v>
      </c>
      <c r="U7" s="27">
        <f>R7+T7</f>
        <v>0</v>
      </c>
      <c r="V7" s="27"/>
      <c r="W7" s="27">
        <f>V7*400</f>
        <v>0</v>
      </c>
      <c r="X7" s="27"/>
      <c r="Y7" s="27">
        <f>X7*800</f>
        <v>0</v>
      </c>
      <c r="Z7" s="27">
        <f>W7+Y7</f>
        <v>0</v>
      </c>
      <c r="AA7" s="27"/>
      <c r="AB7" s="27">
        <f>AA7*600</f>
        <v>0</v>
      </c>
      <c r="AC7" s="27"/>
      <c r="AD7" s="27"/>
      <c r="AE7" s="27"/>
      <c r="AF7" s="27">
        <f>AE7*1000</f>
        <v>0</v>
      </c>
      <c r="AG7" s="27"/>
      <c r="AH7" s="27">
        <f t="shared" ref="AH7:AL7" si="1">AG7*300</f>
        <v>0</v>
      </c>
      <c r="AI7" s="27"/>
      <c r="AJ7" s="27">
        <f t="shared" si="1"/>
        <v>0</v>
      </c>
      <c r="AK7" s="27">
        <v>3</v>
      </c>
      <c r="AL7" s="27">
        <f t="shared" si="1"/>
        <v>900</v>
      </c>
      <c r="AM7" s="27">
        <f>AF7+AH7+AJ7+AL7</f>
        <v>900</v>
      </c>
      <c r="AN7" s="27"/>
      <c r="AO7" s="27">
        <f>AN7*20</f>
        <v>0</v>
      </c>
      <c r="AP7" s="27"/>
      <c r="AQ7" s="27">
        <f>AP7*20</f>
        <v>0</v>
      </c>
      <c r="AR7" s="27">
        <f>AO7+AQ7</f>
        <v>0</v>
      </c>
      <c r="AS7" s="27"/>
      <c r="AT7" s="27">
        <f>AS7*200</f>
        <v>0</v>
      </c>
      <c r="AU7" s="27"/>
      <c r="AV7" s="27">
        <f>AU7*600</f>
        <v>0</v>
      </c>
      <c r="AW7" s="27">
        <f>AT7+AV7</f>
        <v>0</v>
      </c>
      <c r="AX7" s="27">
        <f>P7+U7+Z7+AB7+AD7+AM7+AR7+AW7</f>
        <v>900</v>
      </c>
      <c r="AY7" s="69">
        <v>1000</v>
      </c>
      <c r="AZ7" s="69">
        <v>900</v>
      </c>
      <c r="BC7" s="211"/>
      <c r="BE7" s="211"/>
      <c r="BF7" s="215"/>
      <c r="CU7" s="211"/>
      <c r="CW7" s="211"/>
      <c r="CX7" s="215"/>
      <c r="EM7" s="211"/>
      <c r="EO7" s="211"/>
      <c r="EP7" s="215"/>
      <c r="GE7" s="211"/>
      <c r="GG7" s="211"/>
      <c r="GH7" s="215"/>
      <c r="HW7" s="211"/>
      <c r="HY7" s="211"/>
      <c r="HZ7" s="215"/>
      <c r="JO7" s="211"/>
      <c r="JQ7" s="211"/>
      <c r="JR7" s="215"/>
      <c r="LG7" s="211"/>
      <c r="LI7" s="211"/>
      <c r="LJ7" s="215"/>
      <c r="MY7" s="211"/>
      <c r="NA7" s="211"/>
      <c r="NB7" s="215"/>
      <c r="OQ7" s="211"/>
      <c r="OS7" s="211"/>
      <c r="OT7" s="215"/>
      <c r="QI7" s="211"/>
      <c r="QK7" s="211"/>
      <c r="QL7" s="215"/>
      <c r="SA7" s="211"/>
      <c r="SC7" s="211"/>
      <c r="SD7" s="215"/>
      <c r="TS7" s="211"/>
      <c r="TU7" s="211"/>
      <c r="TV7" s="215"/>
      <c r="VK7" s="211"/>
      <c r="VM7" s="211"/>
      <c r="VN7" s="215"/>
      <c r="XC7" s="211"/>
      <c r="XE7" s="211"/>
      <c r="XF7" s="215"/>
      <c r="YU7" s="211"/>
      <c r="YW7" s="211"/>
      <c r="YX7" s="215"/>
      <c r="AAM7" s="211"/>
      <c r="AAO7" s="211"/>
      <c r="AAP7" s="215"/>
      <c r="ACE7" s="211"/>
      <c r="ACG7" s="211"/>
      <c r="ACH7" s="215"/>
      <c r="ADW7" s="211"/>
      <c r="ADY7" s="211"/>
      <c r="ADZ7" s="215"/>
      <c r="AFO7" s="211"/>
      <c r="AFQ7" s="211"/>
      <c r="AFR7" s="215"/>
      <c r="AHG7" s="211"/>
      <c r="AHI7" s="211"/>
      <c r="AHJ7" s="215"/>
      <c r="AIY7" s="211"/>
      <c r="AJA7" s="211"/>
      <c r="AJB7" s="215"/>
      <c r="AKQ7" s="211"/>
      <c r="AKS7" s="211"/>
      <c r="AKT7" s="215"/>
      <c r="AMI7" s="211"/>
      <c r="AMK7" s="211"/>
      <c r="AML7" s="215"/>
      <c r="AOA7" s="211"/>
      <c r="AOC7" s="211"/>
      <c r="AOD7" s="215"/>
      <c r="APS7" s="211"/>
      <c r="APU7" s="211"/>
      <c r="APV7" s="215"/>
      <c r="ARK7" s="211"/>
      <c r="ARM7" s="211"/>
      <c r="ARN7" s="215"/>
      <c r="ATC7" s="211"/>
      <c r="ATE7" s="211"/>
      <c r="ATF7" s="215"/>
      <c r="AUU7" s="211"/>
      <c r="AUW7" s="211"/>
      <c r="AUX7" s="215"/>
      <c r="AWM7" s="211"/>
      <c r="AWO7" s="211"/>
      <c r="AWP7" s="215"/>
      <c r="AYE7" s="211"/>
      <c r="AYG7" s="211"/>
      <c r="AYH7" s="215"/>
      <c r="AZW7" s="211"/>
      <c r="AZY7" s="211"/>
      <c r="AZZ7" s="215"/>
      <c r="BBO7" s="211"/>
      <c r="BBQ7" s="211"/>
      <c r="BBR7" s="215"/>
      <c r="BDG7" s="211"/>
      <c r="BDI7" s="211"/>
      <c r="BDJ7" s="215"/>
      <c r="BEY7" s="211"/>
      <c r="BFA7" s="211"/>
      <c r="BFB7" s="215"/>
      <c r="BGQ7" s="211"/>
      <c r="BGS7" s="211"/>
      <c r="BGT7" s="215"/>
      <c r="BII7" s="211"/>
      <c r="BIK7" s="211"/>
      <c r="BIL7" s="215"/>
      <c r="BKA7" s="211"/>
      <c r="BKC7" s="211"/>
      <c r="BKD7" s="215"/>
      <c r="BLS7" s="211"/>
      <c r="BLU7" s="211"/>
      <c r="BLV7" s="215"/>
      <c r="BNK7" s="211"/>
      <c r="BNM7" s="211"/>
      <c r="BNN7" s="215"/>
      <c r="BPC7" s="211"/>
      <c r="BPE7" s="211"/>
      <c r="BPF7" s="215"/>
      <c r="BQU7" s="211"/>
      <c r="BQW7" s="211"/>
      <c r="BQX7" s="215"/>
      <c r="BSM7" s="211"/>
      <c r="BSO7" s="211"/>
      <c r="BSP7" s="215"/>
      <c r="BUE7" s="211"/>
      <c r="BUG7" s="211"/>
      <c r="BUH7" s="215"/>
      <c r="BVW7" s="211"/>
      <c r="BVY7" s="211"/>
      <c r="BVZ7" s="215"/>
      <c r="BXO7" s="211"/>
      <c r="BXQ7" s="211"/>
      <c r="BXR7" s="215"/>
      <c r="BZG7" s="211"/>
      <c r="BZI7" s="211"/>
      <c r="BZJ7" s="215"/>
      <c r="CAY7" s="211"/>
      <c r="CBA7" s="211"/>
      <c r="CBB7" s="215"/>
      <c r="CCQ7" s="211"/>
      <c r="CCS7" s="211"/>
      <c r="CCT7" s="215"/>
      <c r="CEI7" s="211"/>
      <c r="CEK7" s="211"/>
      <c r="CEL7" s="215"/>
      <c r="CGA7" s="211"/>
      <c r="CGC7" s="211"/>
      <c r="CGD7" s="215"/>
      <c r="CHS7" s="211"/>
      <c r="CHU7" s="211"/>
      <c r="CHV7" s="215"/>
      <c r="CJK7" s="211"/>
      <c r="CJM7" s="211"/>
      <c r="CJN7" s="215"/>
      <c r="CLC7" s="211"/>
      <c r="CLE7" s="211"/>
      <c r="CLF7" s="215"/>
      <c r="CMU7" s="211"/>
      <c r="CMW7" s="211"/>
      <c r="CMX7" s="215"/>
      <c r="COM7" s="211"/>
      <c r="COO7" s="211"/>
      <c r="COP7" s="215"/>
      <c r="CQE7" s="211"/>
      <c r="CQG7" s="211"/>
      <c r="CQH7" s="215"/>
      <c r="CRW7" s="211"/>
      <c r="CRY7" s="211"/>
      <c r="CRZ7" s="215"/>
      <c r="CTO7" s="211"/>
      <c r="CTQ7" s="211"/>
      <c r="CTR7" s="215"/>
      <c r="CVG7" s="211"/>
      <c r="CVI7" s="211"/>
      <c r="CVJ7" s="215"/>
      <c r="CWY7" s="211"/>
      <c r="CXA7" s="211"/>
      <c r="CXB7" s="215"/>
      <c r="CYQ7" s="211"/>
      <c r="CYS7" s="211"/>
      <c r="CYT7" s="215"/>
      <c r="DAI7" s="211"/>
      <c r="DAK7" s="211"/>
      <c r="DAL7" s="215"/>
      <c r="DCA7" s="211"/>
      <c r="DCC7" s="211"/>
      <c r="DCD7" s="215"/>
      <c r="DDS7" s="211"/>
      <c r="DDU7" s="211"/>
      <c r="DDV7" s="215"/>
      <c r="DFK7" s="211"/>
      <c r="DFM7" s="211"/>
      <c r="DFN7" s="215"/>
      <c r="DHC7" s="211"/>
      <c r="DHE7" s="211"/>
      <c r="DHF7" s="215"/>
      <c r="DIU7" s="211"/>
      <c r="DIW7" s="211"/>
      <c r="DIX7" s="215"/>
      <c r="DKM7" s="211"/>
      <c r="DKO7" s="211"/>
      <c r="DKP7" s="215"/>
      <c r="DME7" s="211"/>
      <c r="DMG7" s="211"/>
      <c r="DMH7" s="215"/>
      <c r="DNW7" s="211"/>
      <c r="DNY7" s="211"/>
      <c r="DNZ7" s="215"/>
      <c r="DPO7" s="211"/>
      <c r="DPQ7" s="211"/>
      <c r="DPR7" s="215"/>
      <c r="DRG7" s="211"/>
      <c r="DRI7" s="211"/>
      <c r="DRJ7" s="215"/>
      <c r="DSY7" s="211"/>
      <c r="DTA7" s="211"/>
      <c r="DTB7" s="215"/>
      <c r="DUQ7" s="211"/>
      <c r="DUS7" s="211"/>
      <c r="DUT7" s="215"/>
      <c r="DWI7" s="211"/>
      <c r="DWK7" s="211"/>
      <c r="DWL7" s="215"/>
      <c r="DYA7" s="211"/>
      <c r="DYC7" s="211"/>
      <c r="DYD7" s="215"/>
      <c r="DZS7" s="211"/>
      <c r="DZU7" s="211"/>
      <c r="DZV7" s="215"/>
      <c r="EBK7" s="211"/>
      <c r="EBM7" s="211"/>
      <c r="EBN7" s="215"/>
      <c r="EDC7" s="211"/>
      <c r="EDE7" s="211"/>
      <c r="EDF7" s="215"/>
      <c r="EEU7" s="211"/>
      <c r="EEW7" s="211"/>
      <c r="EEX7" s="215"/>
      <c r="EGM7" s="211"/>
      <c r="EGO7" s="211"/>
      <c r="EGP7" s="215"/>
      <c r="EIE7" s="211"/>
      <c r="EIG7" s="211"/>
      <c r="EIH7" s="215"/>
      <c r="EJW7" s="211"/>
      <c r="EJY7" s="211"/>
      <c r="EJZ7" s="215"/>
      <c r="ELO7" s="211"/>
      <c r="ELQ7" s="211"/>
      <c r="ELR7" s="215"/>
      <c r="ENG7" s="211"/>
      <c r="ENI7" s="211"/>
      <c r="ENJ7" s="215"/>
      <c r="EOY7" s="211"/>
      <c r="EPA7" s="211"/>
      <c r="EPB7" s="215"/>
      <c r="EQQ7" s="211"/>
      <c r="EQS7" s="211"/>
      <c r="EQT7" s="215"/>
      <c r="ESI7" s="211"/>
      <c r="ESK7" s="211"/>
      <c r="ESL7" s="215"/>
      <c r="EUA7" s="211"/>
      <c r="EUC7" s="211"/>
      <c r="EUD7" s="215"/>
      <c r="EVS7" s="211"/>
      <c r="EVU7" s="211"/>
      <c r="EVV7" s="215"/>
      <c r="EXK7" s="211"/>
      <c r="EXM7" s="211"/>
      <c r="EXN7" s="215"/>
      <c r="EZC7" s="211"/>
      <c r="EZE7" s="211"/>
      <c r="EZF7" s="215"/>
      <c r="FAU7" s="211"/>
      <c r="FAW7" s="211"/>
      <c r="FAX7" s="215"/>
      <c r="FCM7" s="211"/>
      <c r="FCO7" s="211"/>
      <c r="FCP7" s="215"/>
      <c r="FEE7" s="211"/>
      <c r="FEG7" s="211"/>
      <c r="FEH7" s="215"/>
      <c r="FFW7" s="211"/>
      <c r="FFY7" s="211"/>
      <c r="FFZ7" s="215"/>
      <c r="FHO7" s="211"/>
      <c r="FHQ7" s="211"/>
      <c r="FHR7" s="215"/>
      <c r="FJG7" s="211"/>
      <c r="FJI7" s="211"/>
      <c r="FJJ7" s="215"/>
      <c r="FKY7" s="211"/>
      <c r="FLA7" s="211"/>
      <c r="FLB7" s="215"/>
      <c r="FMQ7" s="211"/>
      <c r="FMS7" s="211"/>
      <c r="FMT7" s="215"/>
      <c r="FOI7" s="211"/>
      <c r="FOK7" s="211"/>
      <c r="FOL7" s="215"/>
      <c r="FQA7" s="211"/>
      <c r="FQC7" s="211"/>
      <c r="FQD7" s="215"/>
      <c r="FRS7" s="211"/>
      <c r="FRU7" s="211"/>
      <c r="FRV7" s="215"/>
      <c r="FTK7" s="211"/>
      <c r="FTM7" s="211"/>
      <c r="FTN7" s="215"/>
      <c r="FVC7" s="211"/>
      <c r="FVE7" s="211"/>
      <c r="FVF7" s="215"/>
      <c r="FWU7" s="211"/>
      <c r="FWW7" s="211"/>
      <c r="FWX7" s="215"/>
      <c r="FYM7" s="211"/>
      <c r="FYO7" s="211"/>
      <c r="FYP7" s="215"/>
      <c r="GAE7" s="211"/>
      <c r="GAG7" s="211"/>
      <c r="GAH7" s="215"/>
      <c r="GBW7" s="211"/>
      <c r="GBY7" s="211"/>
      <c r="GBZ7" s="215"/>
      <c r="GDO7" s="211"/>
      <c r="GDQ7" s="211"/>
      <c r="GDR7" s="215"/>
      <c r="GFG7" s="211"/>
      <c r="GFI7" s="211"/>
      <c r="GFJ7" s="215"/>
      <c r="GGY7" s="211"/>
      <c r="GHA7" s="211"/>
      <c r="GHB7" s="215"/>
      <c r="GIQ7" s="211"/>
      <c r="GIS7" s="211"/>
      <c r="GIT7" s="215"/>
      <c r="GKI7" s="211"/>
      <c r="GKK7" s="211"/>
      <c r="GKL7" s="215"/>
      <c r="GMA7" s="211"/>
      <c r="GMC7" s="211"/>
      <c r="GMD7" s="215"/>
      <c r="GNS7" s="211"/>
      <c r="GNU7" s="211"/>
      <c r="GNV7" s="215"/>
      <c r="GPK7" s="211"/>
      <c r="GPM7" s="211"/>
      <c r="GPN7" s="215"/>
      <c r="GRC7" s="211"/>
      <c r="GRE7" s="211"/>
      <c r="GRF7" s="215"/>
      <c r="GSU7" s="211"/>
      <c r="GSW7" s="211"/>
      <c r="GSX7" s="215"/>
      <c r="GUM7" s="211"/>
      <c r="GUO7" s="211"/>
      <c r="GUP7" s="215"/>
      <c r="GWE7" s="211"/>
      <c r="GWG7" s="211"/>
      <c r="GWH7" s="215"/>
      <c r="GXW7" s="211"/>
      <c r="GXY7" s="211"/>
      <c r="GXZ7" s="215"/>
      <c r="GZO7" s="211"/>
      <c r="GZQ7" s="211"/>
      <c r="GZR7" s="215"/>
      <c r="HBG7" s="211"/>
      <c r="HBI7" s="211"/>
      <c r="HBJ7" s="215"/>
      <c r="HCY7" s="211"/>
      <c r="HDA7" s="211"/>
      <c r="HDB7" s="215"/>
      <c r="HEQ7" s="211"/>
      <c r="HES7" s="211"/>
      <c r="HET7" s="215"/>
      <c r="HGI7" s="211"/>
      <c r="HGK7" s="211"/>
      <c r="HGL7" s="215"/>
      <c r="HIA7" s="211"/>
      <c r="HIC7" s="211"/>
      <c r="HID7" s="215"/>
      <c r="HJS7" s="211"/>
      <c r="HJU7" s="211"/>
      <c r="HJV7" s="215"/>
      <c r="HLK7" s="211"/>
      <c r="HLM7" s="211"/>
      <c r="HLN7" s="215"/>
      <c r="HNC7" s="211"/>
      <c r="HNE7" s="211"/>
      <c r="HNF7" s="215"/>
      <c r="HOU7" s="211"/>
      <c r="HOW7" s="211"/>
      <c r="HOX7" s="215"/>
      <c r="HQM7" s="211"/>
      <c r="HQO7" s="211"/>
      <c r="HQP7" s="215"/>
      <c r="HSE7" s="211"/>
      <c r="HSG7" s="211"/>
      <c r="HSH7" s="215"/>
      <c r="HTW7" s="211"/>
      <c r="HTY7" s="211"/>
      <c r="HTZ7" s="215"/>
      <c r="HVO7" s="211"/>
      <c r="HVQ7" s="211"/>
      <c r="HVR7" s="215"/>
      <c r="HXG7" s="211"/>
      <c r="HXI7" s="211"/>
      <c r="HXJ7" s="215"/>
      <c r="HYY7" s="211"/>
      <c r="HZA7" s="211"/>
      <c r="HZB7" s="215"/>
      <c r="IAQ7" s="211"/>
      <c r="IAS7" s="211"/>
      <c r="IAT7" s="215"/>
      <c r="ICI7" s="211"/>
      <c r="ICK7" s="211"/>
      <c r="ICL7" s="215"/>
      <c r="IEA7" s="211"/>
      <c r="IEC7" s="211"/>
      <c r="IED7" s="215"/>
      <c r="IFS7" s="211"/>
      <c r="IFU7" s="211"/>
      <c r="IFV7" s="215"/>
      <c r="IHK7" s="211"/>
      <c r="IHM7" s="211"/>
      <c r="IHN7" s="215"/>
      <c r="IJC7" s="211"/>
      <c r="IJE7" s="211"/>
      <c r="IJF7" s="215"/>
      <c r="IKU7" s="211"/>
      <c r="IKW7" s="211"/>
      <c r="IKX7" s="215"/>
      <c r="IMM7" s="211"/>
      <c r="IMO7" s="211"/>
      <c r="IMP7" s="215"/>
      <c r="IOE7" s="211"/>
      <c r="IOG7" s="211"/>
      <c r="IOH7" s="215"/>
      <c r="IPW7" s="211"/>
      <c r="IPY7" s="211"/>
      <c r="IPZ7" s="215"/>
      <c r="IRO7" s="211"/>
      <c r="IRQ7" s="211"/>
      <c r="IRR7" s="215"/>
      <c r="ITG7" s="211"/>
      <c r="ITI7" s="211"/>
      <c r="ITJ7" s="215"/>
      <c r="IUY7" s="211"/>
      <c r="IVA7" s="211"/>
      <c r="IVB7" s="215"/>
      <c r="IWQ7" s="211"/>
      <c r="IWS7" s="211"/>
      <c r="IWT7" s="215"/>
      <c r="IYI7" s="211"/>
      <c r="IYK7" s="211"/>
      <c r="IYL7" s="215"/>
      <c r="JAA7" s="211"/>
      <c r="JAC7" s="211"/>
      <c r="JAD7" s="215"/>
      <c r="JBS7" s="211"/>
      <c r="JBU7" s="211"/>
      <c r="JBV7" s="215"/>
      <c r="JDK7" s="211"/>
      <c r="JDM7" s="211"/>
      <c r="JDN7" s="215"/>
      <c r="JFC7" s="211"/>
      <c r="JFE7" s="211"/>
      <c r="JFF7" s="215"/>
      <c r="JGU7" s="211"/>
      <c r="JGW7" s="211"/>
      <c r="JGX7" s="215"/>
      <c r="JIM7" s="211"/>
      <c r="JIO7" s="211"/>
      <c r="JIP7" s="215"/>
      <c r="JKE7" s="211"/>
      <c r="JKG7" s="211"/>
      <c r="JKH7" s="215"/>
      <c r="JLW7" s="211"/>
      <c r="JLY7" s="211"/>
      <c r="JLZ7" s="215"/>
      <c r="JNO7" s="211"/>
      <c r="JNQ7" s="211"/>
      <c r="JNR7" s="215"/>
      <c r="JPG7" s="211"/>
      <c r="JPI7" s="211"/>
      <c r="JPJ7" s="215"/>
      <c r="JQY7" s="211"/>
      <c r="JRA7" s="211"/>
      <c r="JRB7" s="215"/>
      <c r="JSQ7" s="211"/>
      <c r="JSS7" s="211"/>
      <c r="JST7" s="215"/>
      <c r="JUI7" s="211"/>
      <c r="JUK7" s="211"/>
      <c r="JUL7" s="215"/>
      <c r="JWA7" s="211"/>
      <c r="JWC7" s="211"/>
      <c r="JWD7" s="215"/>
      <c r="JXS7" s="211"/>
      <c r="JXU7" s="211"/>
      <c r="JXV7" s="215"/>
      <c r="JZK7" s="211"/>
      <c r="JZM7" s="211"/>
      <c r="JZN7" s="215"/>
      <c r="KBC7" s="211"/>
      <c r="KBE7" s="211"/>
      <c r="KBF7" s="215"/>
      <c r="KCU7" s="211"/>
      <c r="KCW7" s="211"/>
      <c r="KCX7" s="215"/>
      <c r="KEM7" s="211"/>
      <c r="KEO7" s="211"/>
      <c r="KEP7" s="215"/>
      <c r="KGE7" s="211"/>
      <c r="KGG7" s="211"/>
      <c r="KGH7" s="215"/>
      <c r="KHW7" s="211"/>
      <c r="KHY7" s="211"/>
      <c r="KHZ7" s="215"/>
      <c r="KJO7" s="211"/>
      <c r="KJQ7" s="211"/>
      <c r="KJR7" s="215"/>
      <c r="KLG7" s="211"/>
      <c r="KLI7" s="211"/>
      <c r="KLJ7" s="215"/>
      <c r="KMY7" s="211"/>
      <c r="KNA7" s="211"/>
      <c r="KNB7" s="215"/>
      <c r="KOQ7" s="211"/>
      <c r="KOS7" s="211"/>
      <c r="KOT7" s="215"/>
      <c r="KQI7" s="211"/>
      <c r="KQK7" s="211"/>
      <c r="KQL7" s="215"/>
      <c r="KSA7" s="211"/>
      <c r="KSC7" s="211"/>
      <c r="KSD7" s="215"/>
      <c r="KTS7" s="211"/>
      <c r="KTU7" s="211"/>
      <c r="KTV7" s="215"/>
      <c r="KVK7" s="211"/>
      <c r="KVM7" s="211"/>
      <c r="KVN7" s="215"/>
      <c r="KXC7" s="211"/>
      <c r="KXE7" s="211"/>
      <c r="KXF7" s="215"/>
      <c r="KYU7" s="211"/>
      <c r="KYW7" s="211"/>
      <c r="KYX7" s="215"/>
      <c r="LAM7" s="211"/>
      <c r="LAO7" s="211"/>
      <c r="LAP7" s="215"/>
      <c r="LCE7" s="211"/>
      <c r="LCG7" s="211"/>
      <c r="LCH7" s="215"/>
      <c r="LDW7" s="211"/>
      <c r="LDY7" s="211"/>
      <c r="LDZ7" s="215"/>
      <c r="LFO7" s="211"/>
      <c r="LFQ7" s="211"/>
      <c r="LFR7" s="215"/>
      <c r="LHG7" s="211"/>
      <c r="LHI7" s="211"/>
      <c r="LHJ7" s="215"/>
      <c r="LIY7" s="211"/>
      <c r="LJA7" s="211"/>
      <c r="LJB7" s="215"/>
      <c r="LKQ7" s="211"/>
      <c r="LKS7" s="211"/>
      <c r="LKT7" s="215"/>
      <c r="LMI7" s="211"/>
      <c r="LMK7" s="211"/>
      <c r="LML7" s="215"/>
      <c r="LOA7" s="211"/>
      <c r="LOC7" s="211"/>
      <c r="LOD7" s="215"/>
      <c r="LPS7" s="211"/>
      <c r="LPU7" s="211"/>
      <c r="LPV7" s="215"/>
      <c r="LRK7" s="211"/>
      <c r="LRM7" s="211"/>
      <c r="LRN7" s="215"/>
      <c r="LTC7" s="211"/>
      <c r="LTE7" s="211"/>
      <c r="LTF7" s="215"/>
      <c r="LUU7" s="211"/>
      <c r="LUW7" s="211"/>
      <c r="LUX7" s="215"/>
      <c r="LWM7" s="211"/>
      <c r="LWO7" s="211"/>
      <c r="LWP7" s="215"/>
      <c r="LYE7" s="211"/>
      <c r="LYG7" s="211"/>
      <c r="LYH7" s="215"/>
      <c r="LZW7" s="211"/>
      <c r="LZY7" s="211"/>
      <c r="LZZ7" s="215"/>
      <c r="MBO7" s="211"/>
      <c r="MBQ7" s="211"/>
      <c r="MBR7" s="215"/>
      <c r="MDG7" s="211"/>
      <c r="MDI7" s="211"/>
      <c r="MDJ7" s="215"/>
      <c r="MEY7" s="211"/>
      <c r="MFA7" s="211"/>
      <c r="MFB7" s="215"/>
      <c r="MGQ7" s="211"/>
      <c r="MGS7" s="211"/>
      <c r="MGT7" s="215"/>
      <c r="MII7" s="211"/>
      <c r="MIK7" s="211"/>
      <c r="MIL7" s="215"/>
      <c r="MKA7" s="211"/>
      <c r="MKC7" s="211"/>
      <c r="MKD7" s="215"/>
      <c r="MLS7" s="211"/>
      <c r="MLU7" s="211"/>
      <c r="MLV7" s="215"/>
      <c r="MNK7" s="211"/>
      <c r="MNM7" s="211"/>
      <c r="MNN7" s="215"/>
      <c r="MPC7" s="211"/>
      <c r="MPE7" s="211"/>
      <c r="MPF7" s="215"/>
      <c r="MQU7" s="211"/>
      <c r="MQW7" s="211"/>
      <c r="MQX7" s="215"/>
      <c r="MSM7" s="211"/>
      <c r="MSO7" s="211"/>
      <c r="MSP7" s="215"/>
      <c r="MUE7" s="211"/>
      <c r="MUG7" s="211"/>
      <c r="MUH7" s="215"/>
      <c r="MVW7" s="211"/>
      <c r="MVY7" s="211"/>
      <c r="MVZ7" s="215"/>
      <c r="MXO7" s="211"/>
      <c r="MXQ7" s="211"/>
      <c r="MXR7" s="215"/>
      <c r="MZG7" s="211"/>
      <c r="MZI7" s="211"/>
      <c r="MZJ7" s="215"/>
      <c r="NAY7" s="211"/>
      <c r="NBA7" s="211"/>
      <c r="NBB7" s="215"/>
      <c r="NCQ7" s="211"/>
      <c r="NCS7" s="211"/>
      <c r="NCT7" s="215"/>
      <c r="NEI7" s="211"/>
      <c r="NEK7" s="211"/>
      <c r="NEL7" s="215"/>
      <c r="NGA7" s="211"/>
      <c r="NGC7" s="211"/>
      <c r="NGD7" s="215"/>
      <c r="NHS7" s="211"/>
      <c r="NHU7" s="211"/>
      <c r="NHV7" s="215"/>
      <c r="NJK7" s="211"/>
      <c r="NJM7" s="211"/>
      <c r="NJN7" s="215"/>
      <c r="NLC7" s="211"/>
      <c r="NLE7" s="211"/>
      <c r="NLF7" s="215"/>
      <c r="NMU7" s="211"/>
      <c r="NMW7" s="211"/>
      <c r="NMX7" s="215"/>
      <c r="NOM7" s="211"/>
      <c r="NOO7" s="211"/>
      <c r="NOP7" s="215"/>
      <c r="NQE7" s="211"/>
      <c r="NQG7" s="211"/>
      <c r="NQH7" s="215"/>
      <c r="NRW7" s="211"/>
      <c r="NRY7" s="211"/>
      <c r="NRZ7" s="215"/>
      <c r="NTO7" s="211"/>
      <c r="NTQ7" s="211"/>
      <c r="NTR7" s="215"/>
      <c r="NVG7" s="211"/>
      <c r="NVI7" s="211"/>
      <c r="NVJ7" s="215"/>
      <c r="NWY7" s="211"/>
      <c r="NXA7" s="211"/>
      <c r="NXB7" s="215"/>
      <c r="NYQ7" s="211"/>
      <c r="NYS7" s="211"/>
      <c r="NYT7" s="215"/>
      <c r="OAI7" s="211"/>
      <c r="OAK7" s="211"/>
      <c r="OAL7" s="215"/>
      <c r="OCA7" s="211"/>
      <c r="OCC7" s="211"/>
      <c r="OCD7" s="215"/>
      <c r="ODS7" s="211"/>
      <c r="ODU7" s="211"/>
      <c r="ODV7" s="215"/>
      <c r="OFK7" s="211"/>
      <c r="OFM7" s="211"/>
      <c r="OFN7" s="215"/>
      <c r="OHC7" s="211"/>
      <c r="OHE7" s="211"/>
      <c r="OHF7" s="215"/>
      <c r="OIU7" s="211"/>
      <c r="OIW7" s="211"/>
      <c r="OIX7" s="215"/>
      <c r="OKM7" s="211"/>
      <c r="OKO7" s="211"/>
      <c r="OKP7" s="215"/>
      <c r="OME7" s="211"/>
      <c r="OMG7" s="211"/>
      <c r="OMH7" s="215"/>
      <c r="ONW7" s="211"/>
      <c r="ONY7" s="211"/>
      <c r="ONZ7" s="215"/>
      <c r="OPO7" s="211"/>
      <c r="OPQ7" s="211"/>
      <c r="OPR7" s="215"/>
      <c r="ORG7" s="211"/>
      <c r="ORI7" s="211"/>
      <c r="ORJ7" s="215"/>
      <c r="OSY7" s="211"/>
      <c r="OTA7" s="211"/>
      <c r="OTB7" s="215"/>
      <c r="OUQ7" s="211"/>
      <c r="OUS7" s="211"/>
      <c r="OUT7" s="215"/>
      <c r="OWI7" s="211"/>
      <c r="OWK7" s="211"/>
      <c r="OWL7" s="215"/>
      <c r="OYA7" s="211"/>
      <c r="OYC7" s="211"/>
      <c r="OYD7" s="215"/>
      <c r="OZS7" s="211"/>
      <c r="OZU7" s="211"/>
      <c r="OZV7" s="215"/>
      <c r="PBK7" s="211"/>
      <c r="PBM7" s="211"/>
      <c r="PBN7" s="215"/>
      <c r="PDC7" s="211"/>
      <c r="PDE7" s="211"/>
      <c r="PDF7" s="215"/>
      <c r="PEU7" s="211"/>
      <c r="PEW7" s="211"/>
      <c r="PEX7" s="215"/>
      <c r="PGM7" s="211"/>
      <c r="PGO7" s="211"/>
      <c r="PGP7" s="215"/>
      <c r="PIE7" s="211"/>
      <c r="PIG7" s="211"/>
      <c r="PIH7" s="215"/>
      <c r="PJW7" s="211"/>
      <c r="PJY7" s="211"/>
      <c r="PJZ7" s="215"/>
      <c r="PLO7" s="211"/>
      <c r="PLQ7" s="211"/>
      <c r="PLR7" s="215"/>
      <c r="PNG7" s="211"/>
      <c r="PNI7" s="211"/>
      <c r="PNJ7" s="215"/>
      <c r="POY7" s="211"/>
      <c r="PPA7" s="211"/>
      <c r="PPB7" s="215"/>
      <c r="PQQ7" s="211"/>
      <c r="PQS7" s="211"/>
      <c r="PQT7" s="215"/>
      <c r="PSI7" s="211"/>
      <c r="PSK7" s="211"/>
      <c r="PSL7" s="215"/>
      <c r="PUA7" s="211"/>
      <c r="PUC7" s="211"/>
      <c r="PUD7" s="215"/>
      <c r="PVS7" s="211"/>
      <c r="PVU7" s="211"/>
      <c r="PVV7" s="215"/>
      <c r="PXK7" s="211"/>
      <c r="PXM7" s="211"/>
      <c r="PXN7" s="215"/>
      <c r="PZC7" s="211"/>
      <c r="PZE7" s="211"/>
      <c r="PZF7" s="215"/>
      <c r="QAU7" s="211"/>
      <c r="QAW7" s="211"/>
      <c r="QAX7" s="215"/>
      <c r="QCM7" s="211"/>
      <c r="QCO7" s="211"/>
      <c r="QCP7" s="215"/>
      <c r="QEE7" s="211"/>
      <c r="QEG7" s="211"/>
      <c r="QEH7" s="215"/>
      <c r="QFW7" s="211"/>
      <c r="QFY7" s="211"/>
      <c r="QFZ7" s="215"/>
      <c r="QHO7" s="211"/>
      <c r="QHQ7" s="211"/>
      <c r="QHR7" s="215"/>
      <c r="QJG7" s="211"/>
      <c r="QJI7" s="211"/>
      <c r="QJJ7" s="215"/>
      <c r="QKY7" s="211"/>
      <c r="QLA7" s="211"/>
      <c r="QLB7" s="215"/>
      <c r="QMQ7" s="211"/>
      <c r="QMS7" s="211"/>
      <c r="QMT7" s="215"/>
      <c r="QOI7" s="211"/>
      <c r="QOK7" s="211"/>
      <c r="QOL7" s="215"/>
      <c r="QQA7" s="211"/>
      <c r="QQC7" s="211"/>
      <c r="QQD7" s="215"/>
      <c r="QRS7" s="211"/>
      <c r="QRU7" s="211"/>
      <c r="QRV7" s="215"/>
      <c r="QTK7" s="211"/>
      <c r="QTM7" s="211"/>
      <c r="QTN7" s="215"/>
      <c r="QVC7" s="211"/>
      <c r="QVE7" s="211"/>
      <c r="QVF7" s="215"/>
      <c r="QWU7" s="211"/>
      <c r="QWW7" s="211"/>
      <c r="QWX7" s="215"/>
      <c r="QYM7" s="211"/>
      <c r="QYO7" s="211"/>
      <c r="QYP7" s="215"/>
      <c r="RAE7" s="211"/>
      <c r="RAG7" s="211"/>
      <c r="RAH7" s="215"/>
      <c r="RBW7" s="211"/>
      <c r="RBY7" s="211"/>
      <c r="RBZ7" s="215"/>
      <c r="RDO7" s="211"/>
      <c r="RDQ7" s="211"/>
      <c r="RDR7" s="215"/>
      <c r="RFG7" s="211"/>
      <c r="RFI7" s="211"/>
      <c r="RFJ7" s="215"/>
      <c r="RGY7" s="211"/>
      <c r="RHA7" s="211"/>
      <c r="RHB7" s="215"/>
      <c r="RIQ7" s="211"/>
      <c r="RIS7" s="211"/>
      <c r="RIT7" s="215"/>
      <c r="RKI7" s="211"/>
      <c r="RKK7" s="211"/>
      <c r="RKL7" s="215"/>
      <c r="RMA7" s="211"/>
      <c r="RMC7" s="211"/>
      <c r="RMD7" s="215"/>
      <c r="RNS7" s="211"/>
      <c r="RNU7" s="211"/>
      <c r="RNV7" s="215"/>
      <c r="RPK7" s="211"/>
      <c r="RPM7" s="211"/>
      <c r="RPN7" s="215"/>
      <c r="RRC7" s="211"/>
      <c r="RRE7" s="211"/>
      <c r="RRF7" s="215"/>
      <c r="RSU7" s="211"/>
      <c r="RSW7" s="211"/>
      <c r="RSX7" s="215"/>
      <c r="RUM7" s="211"/>
      <c r="RUO7" s="211"/>
      <c r="RUP7" s="215"/>
      <c r="RWE7" s="211"/>
      <c r="RWG7" s="211"/>
      <c r="RWH7" s="215"/>
      <c r="RXW7" s="211"/>
      <c r="RXY7" s="211"/>
      <c r="RXZ7" s="215"/>
      <c r="RZO7" s="211"/>
      <c r="RZQ7" s="211"/>
      <c r="RZR7" s="215"/>
      <c r="SBG7" s="211"/>
      <c r="SBI7" s="211"/>
      <c r="SBJ7" s="215"/>
      <c r="SCY7" s="211"/>
      <c r="SDA7" s="211"/>
      <c r="SDB7" s="215"/>
      <c r="SEQ7" s="211"/>
      <c r="SES7" s="211"/>
      <c r="SET7" s="215"/>
      <c r="SGI7" s="211"/>
      <c r="SGK7" s="211"/>
      <c r="SGL7" s="215"/>
      <c r="SIA7" s="211"/>
      <c r="SIC7" s="211"/>
      <c r="SID7" s="215"/>
      <c r="SJS7" s="211"/>
      <c r="SJU7" s="211"/>
      <c r="SJV7" s="215"/>
      <c r="SLK7" s="211"/>
      <c r="SLM7" s="211"/>
      <c r="SLN7" s="215"/>
      <c r="SNC7" s="211"/>
      <c r="SNE7" s="211"/>
      <c r="SNF7" s="215"/>
      <c r="SOU7" s="211"/>
      <c r="SOW7" s="211"/>
      <c r="SOX7" s="215"/>
      <c r="SQM7" s="211"/>
      <c r="SQO7" s="211"/>
      <c r="SQP7" s="215"/>
      <c r="SSE7" s="211"/>
      <c r="SSG7" s="211"/>
      <c r="SSH7" s="215"/>
      <c r="STW7" s="211"/>
      <c r="STY7" s="211"/>
      <c r="STZ7" s="215"/>
      <c r="SVO7" s="211"/>
      <c r="SVQ7" s="211"/>
      <c r="SVR7" s="215"/>
      <c r="SXG7" s="211"/>
      <c r="SXI7" s="211"/>
      <c r="SXJ7" s="215"/>
      <c r="SYY7" s="211"/>
      <c r="SZA7" s="211"/>
      <c r="SZB7" s="215"/>
      <c r="TAQ7" s="211"/>
      <c r="TAS7" s="211"/>
      <c r="TAT7" s="215"/>
      <c r="TCI7" s="211"/>
      <c r="TCK7" s="211"/>
      <c r="TCL7" s="215"/>
      <c r="TEA7" s="211"/>
      <c r="TEC7" s="211"/>
      <c r="TED7" s="215"/>
      <c r="TFS7" s="211"/>
      <c r="TFU7" s="211"/>
      <c r="TFV7" s="215"/>
      <c r="THK7" s="211"/>
      <c r="THM7" s="211"/>
      <c r="THN7" s="215"/>
      <c r="TJC7" s="211"/>
      <c r="TJE7" s="211"/>
      <c r="TJF7" s="215"/>
      <c r="TKU7" s="211"/>
      <c r="TKW7" s="211"/>
      <c r="TKX7" s="215"/>
      <c r="TMM7" s="211"/>
      <c r="TMO7" s="211"/>
      <c r="TMP7" s="215"/>
      <c r="TOE7" s="211"/>
      <c r="TOG7" s="211"/>
      <c r="TOH7" s="215"/>
      <c r="TPW7" s="211"/>
      <c r="TPY7" s="211"/>
      <c r="TPZ7" s="215"/>
      <c r="TRO7" s="211"/>
      <c r="TRQ7" s="211"/>
      <c r="TRR7" s="215"/>
      <c r="TTG7" s="211"/>
      <c r="TTI7" s="211"/>
      <c r="TTJ7" s="215"/>
      <c r="TUY7" s="211"/>
      <c r="TVA7" s="211"/>
      <c r="TVB7" s="215"/>
      <c r="TWQ7" s="211"/>
      <c r="TWS7" s="211"/>
      <c r="TWT7" s="215"/>
      <c r="TYI7" s="211"/>
      <c r="TYK7" s="211"/>
      <c r="TYL7" s="215"/>
      <c r="UAA7" s="211"/>
      <c r="UAC7" s="211"/>
      <c r="UAD7" s="215"/>
      <c r="UBS7" s="211"/>
      <c r="UBU7" s="211"/>
      <c r="UBV7" s="215"/>
      <c r="UDK7" s="211"/>
      <c r="UDM7" s="211"/>
      <c r="UDN7" s="215"/>
      <c r="UFC7" s="211"/>
      <c r="UFE7" s="211"/>
      <c r="UFF7" s="215"/>
      <c r="UGU7" s="211"/>
      <c r="UGW7" s="211"/>
      <c r="UGX7" s="215"/>
      <c r="UIM7" s="211"/>
      <c r="UIO7" s="211"/>
      <c r="UIP7" s="215"/>
      <c r="UKE7" s="211"/>
      <c r="UKG7" s="211"/>
      <c r="UKH7" s="215"/>
      <c r="ULW7" s="211"/>
      <c r="ULY7" s="211"/>
      <c r="ULZ7" s="215"/>
      <c r="UNO7" s="211"/>
      <c r="UNQ7" s="211"/>
      <c r="UNR7" s="215"/>
      <c r="UPG7" s="211"/>
      <c r="UPI7" s="211"/>
      <c r="UPJ7" s="215"/>
      <c r="UQY7" s="211"/>
      <c r="URA7" s="211"/>
      <c r="URB7" s="215"/>
      <c r="USQ7" s="211"/>
      <c r="USS7" s="211"/>
      <c r="UST7" s="215"/>
      <c r="UUI7" s="211"/>
      <c r="UUK7" s="211"/>
      <c r="UUL7" s="215"/>
      <c r="UWA7" s="211"/>
      <c r="UWC7" s="211"/>
      <c r="UWD7" s="215"/>
      <c r="UXS7" s="211"/>
      <c r="UXU7" s="211"/>
      <c r="UXV7" s="215"/>
      <c r="UZK7" s="211"/>
      <c r="UZM7" s="211"/>
      <c r="UZN7" s="215"/>
      <c r="VBC7" s="211"/>
      <c r="VBE7" s="211"/>
      <c r="VBF7" s="215"/>
      <c r="VCU7" s="211"/>
      <c r="VCW7" s="211"/>
      <c r="VCX7" s="215"/>
      <c r="VEM7" s="211"/>
      <c r="VEO7" s="211"/>
      <c r="VEP7" s="215"/>
      <c r="VGE7" s="211"/>
      <c r="VGG7" s="211"/>
      <c r="VGH7" s="215"/>
      <c r="VHW7" s="211"/>
      <c r="VHY7" s="211"/>
      <c r="VHZ7" s="215"/>
      <c r="VJO7" s="211"/>
      <c r="VJQ7" s="211"/>
      <c r="VJR7" s="215"/>
      <c r="VLG7" s="211"/>
      <c r="VLI7" s="211"/>
      <c r="VLJ7" s="215"/>
      <c r="VMY7" s="211"/>
      <c r="VNA7" s="211"/>
      <c r="VNB7" s="215"/>
      <c r="VOQ7" s="211"/>
      <c r="VOS7" s="211"/>
      <c r="VOT7" s="215"/>
      <c r="VQI7" s="211"/>
      <c r="VQK7" s="211"/>
      <c r="VQL7" s="215"/>
      <c r="VSA7" s="211"/>
      <c r="VSC7" s="211"/>
      <c r="VSD7" s="215"/>
      <c r="VTS7" s="211"/>
      <c r="VTU7" s="211"/>
      <c r="VTV7" s="215"/>
      <c r="VVK7" s="211"/>
      <c r="VVM7" s="211"/>
      <c r="VVN7" s="215"/>
      <c r="VXC7" s="211"/>
      <c r="VXE7" s="211"/>
      <c r="VXF7" s="215"/>
      <c r="VYU7" s="211"/>
      <c r="VYW7" s="211"/>
      <c r="VYX7" s="215"/>
      <c r="WAM7" s="211"/>
      <c r="WAO7" s="211"/>
      <c r="WAP7" s="215"/>
      <c r="WCE7" s="211"/>
      <c r="WCG7" s="211"/>
      <c r="WCH7" s="215"/>
      <c r="WDW7" s="211"/>
      <c r="WDY7" s="211"/>
      <c r="WDZ7" s="215"/>
      <c r="WFO7" s="211"/>
      <c r="WFQ7" s="211"/>
      <c r="WFR7" s="215"/>
      <c r="WHG7" s="211"/>
      <c r="WHI7" s="211"/>
      <c r="WHJ7" s="215"/>
      <c r="WIY7" s="211"/>
      <c r="WJA7" s="211"/>
      <c r="WJB7" s="215"/>
      <c r="WKQ7" s="211"/>
      <c r="WKS7" s="211"/>
      <c r="WKT7" s="215"/>
      <c r="WMI7" s="211"/>
      <c r="WMK7" s="211"/>
      <c r="WML7" s="215"/>
      <c r="WOA7" s="211"/>
      <c r="WOC7" s="211"/>
      <c r="WOD7" s="215"/>
      <c r="WPS7" s="211"/>
      <c r="WPU7" s="211"/>
      <c r="WPV7" s="215"/>
      <c r="WRK7" s="211"/>
      <c r="WRM7" s="211"/>
      <c r="WRN7" s="215"/>
      <c r="WTC7" s="211"/>
      <c r="WTE7" s="211"/>
      <c r="WTF7" s="215"/>
      <c r="WUU7" s="211"/>
      <c r="WUW7" s="211"/>
      <c r="WUX7" s="215"/>
      <c r="WWM7" s="211"/>
      <c r="WWO7" s="211"/>
      <c r="WWP7" s="215"/>
      <c r="WYE7" s="211"/>
      <c r="WYG7" s="211"/>
      <c r="WYH7" s="215"/>
      <c r="WZW7" s="211"/>
      <c r="WZY7" s="211"/>
      <c r="WZZ7" s="215"/>
      <c r="XBO7" s="211"/>
      <c r="XBQ7" s="211"/>
      <c r="XBR7" s="215"/>
      <c r="XDG7" s="211"/>
      <c r="XDI7" s="211"/>
      <c r="XDJ7" s="215"/>
      <c r="XEY7" s="211"/>
      <c r="XFA7" s="211"/>
      <c r="XFB7" s="215"/>
    </row>
    <row r="8" s="153" customFormat="1" ht="25" customHeight="1" spans="1:52">
      <c r="A8" s="69">
        <v>2</v>
      </c>
      <c r="B8" s="69" t="s">
        <v>149</v>
      </c>
      <c r="C8" s="69" t="s">
        <v>154</v>
      </c>
      <c r="D8" s="69" t="s">
        <v>155</v>
      </c>
      <c r="E8" s="149" t="s">
        <v>156</v>
      </c>
      <c r="F8" s="69">
        <v>1</v>
      </c>
      <c r="G8" s="287" t="s">
        <v>157</v>
      </c>
      <c r="H8" s="69"/>
      <c r="I8" s="69"/>
      <c r="J8" s="69"/>
      <c r="K8" s="69"/>
      <c r="L8" s="69"/>
      <c r="M8" s="69"/>
      <c r="N8" s="69"/>
      <c r="O8" s="69"/>
      <c r="P8" s="27">
        <f t="shared" ref="P8:P33" si="2">I8+K8+M8+O8</f>
        <v>0</v>
      </c>
      <c r="Q8" s="69">
        <v>1</v>
      </c>
      <c r="R8" s="27">
        <f t="shared" ref="R8:R31" si="3">Q8*300</f>
        <v>300</v>
      </c>
      <c r="S8" s="69"/>
      <c r="T8" s="69"/>
      <c r="U8" s="27">
        <f t="shared" ref="U8:U33" si="4">R8+T8</f>
        <v>300</v>
      </c>
      <c r="V8" s="69"/>
      <c r="W8" s="69"/>
      <c r="X8" s="69"/>
      <c r="Y8" s="69"/>
      <c r="Z8" s="27">
        <f t="shared" ref="Z8:Z33" si="5">W8+Y8</f>
        <v>0</v>
      </c>
      <c r="AA8" s="69"/>
      <c r="AB8" s="27">
        <f t="shared" ref="AB8:AB24" si="6">AA8*600</f>
        <v>0</v>
      </c>
      <c r="AC8" s="69"/>
      <c r="AD8" s="69"/>
      <c r="AE8" s="69"/>
      <c r="AF8" s="27">
        <f t="shared" ref="AF8:AF33" si="7">AE8*1000</f>
        <v>0</v>
      </c>
      <c r="AG8" s="69"/>
      <c r="AH8" s="27">
        <f t="shared" ref="AH8:AH33" si="8">AG8*300</f>
        <v>0</v>
      </c>
      <c r="AI8" s="69"/>
      <c r="AJ8" s="27">
        <f t="shared" ref="AJ8:AJ33" si="9">AI8*300</f>
        <v>0</v>
      </c>
      <c r="AK8" s="69"/>
      <c r="AL8" s="27">
        <f t="shared" ref="AL8:AL33" si="10">AK8*300</f>
        <v>0</v>
      </c>
      <c r="AM8" s="27">
        <f t="shared" ref="AM8:AM33" si="11">AF8+AH8+AJ8+AL8</f>
        <v>0</v>
      </c>
      <c r="AN8" s="69"/>
      <c r="AO8" s="27">
        <f t="shared" ref="AO8:AO33" si="12">AN8*20</f>
        <v>0</v>
      </c>
      <c r="AP8" s="69"/>
      <c r="AQ8" s="69"/>
      <c r="AR8" s="27">
        <f t="shared" ref="AR8:AR33" si="13">AO8+AQ8</f>
        <v>0</v>
      </c>
      <c r="AS8" s="69"/>
      <c r="AT8" s="27">
        <f t="shared" ref="AT8:AT33" si="14">AS8*200</f>
        <v>0</v>
      </c>
      <c r="AU8" s="69"/>
      <c r="AV8" s="27">
        <f t="shared" ref="AV8:AV33" si="15">AU8*600</f>
        <v>0</v>
      </c>
      <c r="AW8" s="27">
        <f t="shared" ref="AW8:AW33" si="16">AT8+AV8</f>
        <v>0</v>
      </c>
      <c r="AX8" s="27">
        <f t="shared" ref="AX8:AX33" si="17">P8+U8+Z8+AB8+AD8+AM8+AR8+AW8</f>
        <v>300</v>
      </c>
      <c r="AY8" s="69">
        <v>1000</v>
      </c>
      <c r="AZ8" s="69">
        <v>300</v>
      </c>
    </row>
    <row r="9" s="153" customFormat="1" ht="25" customHeight="1" spans="1:16382">
      <c r="A9" s="69">
        <v>3</v>
      </c>
      <c r="B9" s="69" t="s">
        <v>149</v>
      </c>
      <c r="C9" s="69" t="s">
        <v>158</v>
      </c>
      <c r="D9" s="69" t="s">
        <v>159</v>
      </c>
      <c r="E9" s="149" t="s">
        <v>160</v>
      </c>
      <c r="F9" s="27">
        <v>1</v>
      </c>
      <c r="G9" s="287" t="s">
        <v>161</v>
      </c>
      <c r="H9" s="69"/>
      <c r="I9" s="69"/>
      <c r="J9" s="69"/>
      <c r="K9" s="69"/>
      <c r="L9" s="69"/>
      <c r="M9" s="69"/>
      <c r="N9" s="69"/>
      <c r="O9" s="69"/>
      <c r="P9" s="27">
        <f t="shared" si="2"/>
        <v>0</v>
      </c>
      <c r="Q9" s="69">
        <v>1</v>
      </c>
      <c r="R9" s="27">
        <f t="shared" si="3"/>
        <v>300</v>
      </c>
      <c r="S9" s="69"/>
      <c r="T9" s="69"/>
      <c r="U9" s="27">
        <f t="shared" si="4"/>
        <v>300</v>
      </c>
      <c r="V9" s="69"/>
      <c r="W9" s="69"/>
      <c r="X9" s="69"/>
      <c r="Y9" s="69"/>
      <c r="Z9" s="27">
        <f t="shared" si="5"/>
        <v>0</v>
      </c>
      <c r="AA9" s="69"/>
      <c r="AB9" s="27">
        <f t="shared" si="6"/>
        <v>0</v>
      </c>
      <c r="AC9" s="69"/>
      <c r="AD9" s="69"/>
      <c r="AE9" s="69"/>
      <c r="AF9" s="27">
        <f t="shared" si="7"/>
        <v>0</v>
      </c>
      <c r="AG9" s="69"/>
      <c r="AH9" s="27">
        <f t="shared" si="8"/>
        <v>0</v>
      </c>
      <c r="AI9" s="69"/>
      <c r="AJ9" s="27">
        <f t="shared" si="9"/>
        <v>0</v>
      </c>
      <c r="AK9" s="69"/>
      <c r="AL9" s="27">
        <f t="shared" si="10"/>
        <v>0</v>
      </c>
      <c r="AM9" s="27">
        <f t="shared" si="11"/>
        <v>0</v>
      </c>
      <c r="AN9" s="69">
        <v>30</v>
      </c>
      <c r="AO9" s="27">
        <f t="shared" si="12"/>
        <v>600</v>
      </c>
      <c r="AP9" s="69"/>
      <c r="AQ9" s="69"/>
      <c r="AR9" s="27">
        <f t="shared" si="13"/>
        <v>600</v>
      </c>
      <c r="AS9" s="69"/>
      <c r="AT9" s="27">
        <f t="shared" si="14"/>
        <v>0</v>
      </c>
      <c r="AU9" s="69"/>
      <c r="AV9" s="27">
        <f t="shared" si="15"/>
        <v>0</v>
      </c>
      <c r="AW9" s="27">
        <f t="shared" si="16"/>
        <v>0</v>
      </c>
      <c r="AX9" s="27">
        <f t="shared" si="17"/>
        <v>900</v>
      </c>
      <c r="AY9" s="69">
        <v>1000</v>
      </c>
      <c r="AZ9" s="69">
        <v>900</v>
      </c>
      <c r="BB9" s="212"/>
      <c r="BC9" s="212"/>
      <c r="BE9" s="212"/>
      <c r="BF9" s="213"/>
      <c r="CT9" s="212"/>
      <c r="CU9" s="212"/>
      <c r="CW9" s="212"/>
      <c r="CX9" s="213"/>
      <c r="EL9" s="212"/>
      <c r="EM9" s="212"/>
      <c r="EO9" s="212"/>
      <c r="EP9" s="213"/>
      <c r="GD9" s="212"/>
      <c r="GE9" s="212"/>
      <c r="GG9" s="212"/>
      <c r="GH9" s="213"/>
      <c r="HV9" s="212"/>
      <c r="HW9" s="212"/>
      <c r="HY9" s="212"/>
      <c r="HZ9" s="213"/>
      <c r="JN9" s="212"/>
      <c r="JO9" s="212"/>
      <c r="JQ9" s="212"/>
      <c r="JR9" s="213"/>
      <c r="LF9" s="212"/>
      <c r="LG9" s="212"/>
      <c r="LI9" s="212"/>
      <c r="LJ9" s="213"/>
      <c r="MX9" s="212"/>
      <c r="MY9" s="212"/>
      <c r="NA9" s="212"/>
      <c r="NB9" s="213"/>
      <c r="OP9" s="212"/>
      <c r="OQ9" s="212"/>
      <c r="OS9" s="212"/>
      <c r="OT9" s="213"/>
      <c r="QH9" s="212"/>
      <c r="QI9" s="212"/>
      <c r="QK9" s="212"/>
      <c r="QL9" s="213"/>
      <c r="RZ9" s="212"/>
      <c r="SA9" s="212"/>
      <c r="SC9" s="212"/>
      <c r="SD9" s="213"/>
      <c r="TR9" s="212"/>
      <c r="TS9" s="212"/>
      <c r="TU9" s="212"/>
      <c r="TV9" s="213"/>
      <c r="VJ9" s="212"/>
      <c r="VK9" s="212"/>
      <c r="VM9" s="212"/>
      <c r="VN9" s="213"/>
      <c r="XB9" s="212"/>
      <c r="XC9" s="212"/>
      <c r="XE9" s="212"/>
      <c r="XF9" s="213"/>
      <c r="YT9" s="212"/>
      <c r="YU9" s="212"/>
      <c r="YW9" s="212"/>
      <c r="YX9" s="213"/>
      <c r="AAL9" s="212"/>
      <c r="AAM9" s="212"/>
      <c r="AAO9" s="212"/>
      <c r="AAP9" s="213"/>
      <c r="ACD9" s="212"/>
      <c r="ACE9" s="212"/>
      <c r="ACG9" s="212"/>
      <c r="ACH9" s="213"/>
      <c r="ADV9" s="212"/>
      <c r="ADW9" s="212"/>
      <c r="ADY9" s="212"/>
      <c r="ADZ9" s="213"/>
      <c r="AFN9" s="212"/>
      <c r="AFO9" s="212"/>
      <c r="AFQ9" s="212"/>
      <c r="AFR9" s="213"/>
      <c r="AHF9" s="212"/>
      <c r="AHG9" s="212"/>
      <c r="AHI9" s="212"/>
      <c r="AHJ9" s="213"/>
      <c r="AIX9" s="212"/>
      <c r="AIY9" s="212"/>
      <c r="AJA9" s="212"/>
      <c r="AJB9" s="213"/>
      <c r="AKP9" s="212"/>
      <c r="AKQ9" s="212"/>
      <c r="AKS9" s="212"/>
      <c r="AKT9" s="213"/>
      <c r="AMH9" s="212"/>
      <c r="AMI9" s="212"/>
      <c r="AMK9" s="212"/>
      <c r="AML9" s="213"/>
      <c r="ANZ9" s="212"/>
      <c r="AOA9" s="212"/>
      <c r="AOC9" s="212"/>
      <c r="AOD9" s="213"/>
      <c r="APR9" s="212"/>
      <c r="APS9" s="212"/>
      <c r="APU9" s="212"/>
      <c r="APV9" s="213"/>
      <c r="ARJ9" s="212"/>
      <c r="ARK9" s="212"/>
      <c r="ARM9" s="212"/>
      <c r="ARN9" s="213"/>
      <c r="ATB9" s="212"/>
      <c r="ATC9" s="212"/>
      <c r="ATE9" s="212"/>
      <c r="ATF9" s="213"/>
      <c r="AUT9" s="212"/>
      <c r="AUU9" s="212"/>
      <c r="AUW9" s="212"/>
      <c r="AUX9" s="213"/>
      <c r="AWL9" s="212"/>
      <c r="AWM9" s="212"/>
      <c r="AWO9" s="212"/>
      <c r="AWP9" s="213"/>
      <c r="AYD9" s="212"/>
      <c r="AYE9" s="212"/>
      <c r="AYG9" s="212"/>
      <c r="AYH9" s="213"/>
      <c r="AZV9" s="212"/>
      <c r="AZW9" s="212"/>
      <c r="AZY9" s="212"/>
      <c r="AZZ9" s="213"/>
      <c r="BBN9" s="212"/>
      <c r="BBO9" s="212"/>
      <c r="BBQ9" s="212"/>
      <c r="BBR9" s="213"/>
      <c r="BDF9" s="212"/>
      <c r="BDG9" s="212"/>
      <c r="BDI9" s="212"/>
      <c r="BDJ9" s="213"/>
      <c r="BEX9" s="212"/>
      <c r="BEY9" s="212"/>
      <c r="BFA9" s="212"/>
      <c r="BFB9" s="213"/>
      <c r="BGP9" s="212"/>
      <c r="BGQ9" s="212"/>
      <c r="BGS9" s="212"/>
      <c r="BGT9" s="213"/>
      <c r="BIH9" s="212"/>
      <c r="BII9" s="212"/>
      <c r="BIK9" s="212"/>
      <c r="BIL9" s="213"/>
      <c r="BJZ9" s="212"/>
      <c r="BKA9" s="212"/>
      <c r="BKC9" s="212"/>
      <c r="BKD9" s="213"/>
      <c r="BLR9" s="212"/>
      <c r="BLS9" s="212"/>
      <c r="BLU9" s="212"/>
      <c r="BLV9" s="213"/>
      <c r="BNJ9" s="212"/>
      <c r="BNK9" s="212"/>
      <c r="BNM9" s="212"/>
      <c r="BNN9" s="213"/>
      <c r="BPB9" s="212"/>
      <c r="BPC9" s="212"/>
      <c r="BPE9" s="212"/>
      <c r="BPF9" s="213"/>
      <c r="BQT9" s="212"/>
      <c r="BQU9" s="212"/>
      <c r="BQW9" s="212"/>
      <c r="BQX9" s="213"/>
      <c r="BSL9" s="212"/>
      <c r="BSM9" s="212"/>
      <c r="BSO9" s="212"/>
      <c r="BSP9" s="213"/>
      <c r="BUD9" s="212"/>
      <c r="BUE9" s="212"/>
      <c r="BUG9" s="212"/>
      <c r="BUH9" s="213"/>
      <c r="BVV9" s="212"/>
      <c r="BVW9" s="212"/>
      <c r="BVY9" s="212"/>
      <c r="BVZ9" s="213"/>
      <c r="BXN9" s="212"/>
      <c r="BXO9" s="212"/>
      <c r="BXQ9" s="212"/>
      <c r="BXR9" s="213"/>
      <c r="BZF9" s="212"/>
      <c r="BZG9" s="212"/>
      <c r="BZI9" s="212"/>
      <c r="BZJ9" s="213"/>
      <c r="CAX9" s="212"/>
      <c r="CAY9" s="212"/>
      <c r="CBA9" s="212"/>
      <c r="CBB9" s="213"/>
      <c r="CCP9" s="212"/>
      <c r="CCQ9" s="212"/>
      <c r="CCS9" s="212"/>
      <c r="CCT9" s="213"/>
      <c r="CEH9" s="212"/>
      <c r="CEI9" s="212"/>
      <c r="CEK9" s="212"/>
      <c r="CEL9" s="213"/>
      <c r="CFZ9" s="212"/>
      <c r="CGA9" s="212"/>
      <c r="CGC9" s="212"/>
      <c r="CGD9" s="213"/>
      <c r="CHR9" s="212"/>
      <c r="CHS9" s="212"/>
      <c r="CHU9" s="212"/>
      <c r="CHV9" s="213"/>
      <c r="CJJ9" s="212"/>
      <c r="CJK9" s="212"/>
      <c r="CJM9" s="212"/>
      <c r="CJN9" s="213"/>
      <c r="CLB9" s="212"/>
      <c r="CLC9" s="212"/>
      <c r="CLE9" s="212"/>
      <c r="CLF9" s="213"/>
      <c r="CMT9" s="212"/>
      <c r="CMU9" s="212"/>
      <c r="CMW9" s="212"/>
      <c r="CMX9" s="213"/>
      <c r="COL9" s="212"/>
      <c r="COM9" s="212"/>
      <c r="COO9" s="212"/>
      <c r="COP9" s="213"/>
      <c r="CQD9" s="212"/>
      <c r="CQE9" s="212"/>
      <c r="CQG9" s="212"/>
      <c r="CQH9" s="213"/>
      <c r="CRV9" s="212"/>
      <c r="CRW9" s="212"/>
      <c r="CRY9" s="212"/>
      <c r="CRZ9" s="213"/>
      <c r="CTN9" s="212"/>
      <c r="CTO9" s="212"/>
      <c r="CTQ9" s="212"/>
      <c r="CTR9" s="213"/>
      <c r="CVF9" s="212"/>
      <c r="CVG9" s="212"/>
      <c r="CVI9" s="212"/>
      <c r="CVJ9" s="213"/>
      <c r="CWX9" s="212"/>
      <c r="CWY9" s="212"/>
      <c r="CXA9" s="212"/>
      <c r="CXB9" s="213"/>
      <c r="CYP9" s="212"/>
      <c r="CYQ9" s="212"/>
      <c r="CYS9" s="212"/>
      <c r="CYT9" s="213"/>
      <c r="DAH9" s="212"/>
      <c r="DAI9" s="212"/>
      <c r="DAK9" s="212"/>
      <c r="DAL9" s="213"/>
      <c r="DBZ9" s="212"/>
      <c r="DCA9" s="212"/>
      <c r="DCC9" s="212"/>
      <c r="DCD9" s="213"/>
      <c r="DDR9" s="212"/>
      <c r="DDS9" s="212"/>
      <c r="DDU9" s="212"/>
      <c r="DDV9" s="213"/>
      <c r="DFJ9" s="212"/>
      <c r="DFK9" s="212"/>
      <c r="DFM9" s="212"/>
      <c r="DFN9" s="213"/>
      <c r="DHB9" s="212"/>
      <c r="DHC9" s="212"/>
      <c r="DHE9" s="212"/>
      <c r="DHF9" s="213"/>
      <c r="DIT9" s="212"/>
      <c r="DIU9" s="212"/>
      <c r="DIW9" s="212"/>
      <c r="DIX9" s="213"/>
      <c r="DKL9" s="212"/>
      <c r="DKM9" s="212"/>
      <c r="DKO9" s="212"/>
      <c r="DKP9" s="213"/>
      <c r="DMD9" s="212"/>
      <c r="DME9" s="212"/>
      <c r="DMG9" s="212"/>
      <c r="DMH9" s="213"/>
      <c r="DNV9" s="212"/>
      <c r="DNW9" s="212"/>
      <c r="DNY9" s="212"/>
      <c r="DNZ9" s="213"/>
      <c r="DPN9" s="212"/>
      <c r="DPO9" s="212"/>
      <c r="DPQ9" s="212"/>
      <c r="DPR9" s="213"/>
      <c r="DRF9" s="212"/>
      <c r="DRG9" s="212"/>
      <c r="DRI9" s="212"/>
      <c r="DRJ9" s="213"/>
      <c r="DSX9" s="212"/>
      <c r="DSY9" s="212"/>
      <c r="DTA9" s="212"/>
      <c r="DTB9" s="213"/>
      <c r="DUP9" s="212"/>
      <c r="DUQ9" s="212"/>
      <c r="DUS9" s="212"/>
      <c r="DUT9" s="213"/>
      <c r="DWH9" s="212"/>
      <c r="DWI9" s="212"/>
      <c r="DWK9" s="212"/>
      <c r="DWL9" s="213"/>
      <c r="DXZ9" s="212"/>
      <c r="DYA9" s="212"/>
      <c r="DYC9" s="212"/>
      <c r="DYD9" s="213"/>
      <c r="DZR9" s="212"/>
      <c r="DZS9" s="212"/>
      <c r="DZU9" s="212"/>
      <c r="DZV9" s="213"/>
      <c r="EBJ9" s="212"/>
      <c r="EBK9" s="212"/>
      <c r="EBM9" s="212"/>
      <c r="EBN9" s="213"/>
      <c r="EDB9" s="212"/>
      <c r="EDC9" s="212"/>
      <c r="EDE9" s="212"/>
      <c r="EDF9" s="213"/>
      <c r="EET9" s="212"/>
      <c r="EEU9" s="212"/>
      <c r="EEW9" s="212"/>
      <c r="EEX9" s="213"/>
      <c r="EGL9" s="212"/>
      <c r="EGM9" s="212"/>
      <c r="EGO9" s="212"/>
      <c r="EGP9" s="213"/>
      <c r="EID9" s="212"/>
      <c r="EIE9" s="212"/>
      <c r="EIG9" s="212"/>
      <c r="EIH9" s="213"/>
      <c r="EJV9" s="212"/>
      <c r="EJW9" s="212"/>
      <c r="EJY9" s="212"/>
      <c r="EJZ9" s="213"/>
      <c r="ELN9" s="212"/>
      <c r="ELO9" s="212"/>
      <c r="ELQ9" s="212"/>
      <c r="ELR9" s="213"/>
      <c r="ENF9" s="212"/>
      <c r="ENG9" s="212"/>
      <c r="ENI9" s="212"/>
      <c r="ENJ9" s="213"/>
      <c r="EOX9" s="212"/>
      <c r="EOY9" s="212"/>
      <c r="EPA9" s="212"/>
      <c r="EPB9" s="213"/>
      <c r="EQP9" s="212"/>
      <c r="EQQ9" s="212"/>
      <c r="EQS9" s="212"/>
      <c r="EQT9" s="213"/>
      <c r="ESH9" s="212"/>
      <c r="ESI9" s="212"/>
      <c r="ESK9" s="212"/>
      <c r="ESL9" s="213"/>
      <c r="ETZ9" s="212"/>
      <c r="EUA9" s="212"/>
      <c r="EUC9" s="212"/>
      <c r="EUD9" s="213"/>
      <c r="EVR9" s="212"/>
      <c r="EVS9" s="212"/>
      <c r="EVU9" s="212"/>
      <c r="EVV9" s="213"/>
      <c r="EXJ9" s="212"/>
      <c r="EXK9" s="212"/>
      <c r="EXM9" s="212"/>
      <c r="EXN9" s="213"/>
      <c r="EZB9" s="212"/>
      <c r="EZC9" s="212"/>
      <c r="EZE9" s="212"/>
      <c r="EZF9" s="213"/>
      <c r="FAT9" s="212"/>
      <c r="FAU9" s="212"/>
      <c r="FAW9" s="212"/>
      <c r="FAX9" s="213"/>
      <c r="FCL9" s="212"/>
      <c r="FCM9" s="212"/>
      <c r="FCO9" s="212"/>
      <c r="FCP9" s="213"/>
      <c r="FED9" s="212"/>
      <c r="FEE9" s="212"/>
      <c r="FEG9" s="212"/>
      <c r="FEH9" s="213"/>
      <c r="FFV9" s="212"/>
      <c r="FFW9" s="212"/>
      <c r="FFY9" s="212"/>
      <c r="FFZ9" s="213"/>
      <c r="FHN9" s="212"/>
      <c r="FHO9" s="212"/>
      <c r="FHQ9" s="212"/>
      <c r="FHR9" s="213"/>
      <c r="FJF9" s="212"/>
      <c r="FJG9" s="212"/>
      <c r="FJI9" s="212"/>
      <c r="FJJ9" s="213"/>
      <c r="FKX9" s="212"/>
      <c r="FKY9" s="212"/>
      <c r="FLA9" s="212"/>
      <c r="FLB9" s="213"/>
      <c r="FMP9" s="212"/>
      <c r="FMQ9" s="212"/>
      <c r="FMS9" s="212"/>
      <c r="FMT9" s="213"/>
      <c r="FOH9" s="212"/>
      <c r="FOI9" s="212"/>
      <c r="FOK9" s="212"/>
      <c r="FOL9" s="213"/>
      <c r="FPZ9" s="212"/>
      <c r="FQA9" s="212"/>
      <c r="FQC9" s="212"/>
      <c r="FQD9" s="213"/>
      <c r="FRR9" s="212"/>
      <c r="FRS9" s="212"/>
      <c r="FRU9" s="212"/>
      <c r="FRV9" s="213"/>
      <c r="FTJ9" s="212"/>
      <c r="FTK9" s="212"/>
      <c r="FTM9" s="212"/>
      <c r="FTN9" s="213"/>
      <c r="FVB9" s="212"/>
      <c r="FVC9" s="212"/>
      <c r="FVE9" s="212"/>
      <c r="FVF9" s="213"/>
      <c r="FWT9" s="212"/>
      <c r="FWU9" s="212"/>
      <c r="FWW9" s="212"/>
      <c r="FWX9" s="213"/>
      <c r="FYL9" s="212"/>
      <c r="FYM9" s="212"/>
      <c r="FYO9" s="212"/>
      <c r="FYP9" s="213"/>
      <c r="GAD9" s="212"/>
      <c r="GAE9" s="212"/>
      <c r="GAG9" s="212"/>
      <c r="GAH9" s="213"/>
      <c r="GBV9" s="212"/>
      <c r="GBW9" s="212"/>
      <c r="GBY9" s="212"/>
      <c r="GBZ9" s="213"/>
      <c r="GDN9" s="212"/>
      <c r="GDO9" s="212"/>
      <c r="GDQ9" s="212"/>
      <c r="GDR9" s="213"/>
      <c r="GFF9" s="212"/>
      <c r="GFG9" s="212"/>
      <c r="GFI9" s="212"/>
      <c r="GFJ9" s="213"/>
      <c r="GGX9" s="212"/>
      <c r="GGY9" s="212"/>
      <c r="GHA9" s="212"/>
      <c r="GHB9" s="213"/>
      <c r="GIP9" s="212"/>
      <c r="GIQ9" s="212"/>
      <c r="GIS9" s="212"/>
      <c r="GIT9" s="213"/>
      <c r="GKH9" s="212"/>
      <c r="GKI9" s="212"/>
      <c r="GKK9" s="212"/>
      <c r="GKL9" s="213"/>
      <c r="GLZ9" s="212"/>
      <c r="GMA9" s="212"/>
      <c r="GMC9" s="212"/>
      <c r="GMD9" s="213"/>
      <c r="GNR9" s="212"/>
      <c r="GNS9" s="212"/>
      <c r="GNU9" s="212"/>
      <c r="GNV9" s="213"/>
      <c r="GPJ9" s="212"/>
      <c r="GPK9" s="212"/>
      <c r="GPM9" s="212"/>
      <c r="GPN9" s="213"/>
      <c r="GRB9" s="212"/>
      <c r="GRC9" s="212"/>
      <c r="GRE9" s="212"/>
      <c r="GRF9" s="213"/>
      <c r="GST9" s="212"/>
      <c r="GSU9" s="212"/>
      <c r="GSW9" s="212"/>
      <c r="GSX9" s="213"/>
      <c r="GUL9" s="212"/>
      <c r="GUM9" s="212"/>
      <c r="GUO9" s="212"/>
      <c r="GUP9" s="213"/>
      <c r="GWD9" s="212"/>
      <c r="GWE9" s="212"/>
      <c r="GWG9" s="212"/>
      <c r="GWH9" s="213"/>
      <c r="GXV9" s="212"/>
      <c r="GXW9" s="212"/>
      <c r="GXY9" s="212"/>
      <c r="GXZ9" s="213"/>
      <c r="GZN9" s="212"/>
      <c r="GZO9" s="212"/>
      <c r="GZQ9" s="212"/>
      <c r="GZR9" s="213"/>
      <c r="HBF9" s="212"/>
      <c r="HBG9" s="212"/>
      <c r="HBI9" s="212"/>
      <c r="HBJ9" s="213"/>
      <c r="HCX9" s="212"/>
      <c r="HCY9" s="212"/>
      <c r="HDA9" s="212"/>
      <c r="HDB9" s="213"/>
      <c r="HEP9" s="212"/>
      <c r="HEQ9" s="212"/>
      <c r="HES9" s="212"/>
      <c r="HET9" s="213"/>
      <c r="HGH9" s="212"/>
      <c r="HGI9" s="212"/>
      <c r="HGK9" s="212"/>
      <c r="HGL9" s="213"/>
      <c r="HHZ9" s="212"/>
      <c r="HIA9" s="212"/>
      <c r="HIC9" s="212"/>
      <c r="HID9" s="213"/>
      <c r="HJR9" s="212"/>
      <c r="HJS9" s="212"/>
      <c r="HJU9" s="212"/>
      <c r="HJV9" s="213"/>
      <c r="HLJ9" s="212"/>
      <c r="HLK9" s="212"/>
      <c r="HLM9" s="212"/>
      <c r="HLN9" s="213"/>
      <c r="HNB9" s="212"/>
      <c r="HNC9" s="212"/>
      <c r="HNE9" s="212"/>
      <c r="HNF9" s="213"/>
      <c r="HOT9" s="212"/>
      <c r="HOU9" s="212"/>
      <c r="HOW9" s="212"/>
      <c r="HOX9" s="213"/>
      <c r="HQL9" s="212"/>
      <c r="HQM9" s="212"/>
      <c r="HQO9" s="212"/>
      <c r="HQP9" s="213"/>
      <c r="HSD9" s="212"/>
      <c r="HSE9" s="212"/>
      <c r="HSG9" s="212"/>
      <c r="HSH9" s="213"/>
      <c r="HTV9" s="212"/>
      <c r="HTW9" s="212"/>
      <c r="HTY9" s="212"/>
      <c r="HTZ9" s="213"/>
      <c r="HVN9" s="212"/>
      <c r="HVO9" s="212"/>
      <c r="HVQ9" s="212"/>
      <c r="HVR9" s="213"/>
      <c r="HXF9" s="212"/>
      <c r="HXG9" s="212"/>
      <c r="HXI9" s="212"/>
      <c r="HXJ9" s="213"/>
      <c r="HYX9" s="212"/>
      <c r="HYY9" s="212"/>
      <c r="HZA9" s="212"/>
      <c r="HZB9" s="213"/>
      <c r="IAP9" s="212"/>
      <c r="IAQ9" s="212"/>
      <c r="IAS9" s="212"/>
      <c r="IAT9" s="213"/>
      <c r="ICH9" s="212"/>
      <c r="ICI9" s="212"/>
      <c r="ICK9" s="212"/>
      <c r="ICL9" s="213"/>
      <c r="IDZ9" s="212"/>
      <c r="IEA9" s="212"/>
      <c r="IEC9" s="212"/>
      <c r="IED9" s="213"/>
      <c r="IFR9" s="212"/>
      <c r="IFS9" s="212"/>
      <c r="IFU9" s="212"/>
      <c r="IFV9" s="213"/>
      <c r="IHJ9" s="212"/>
      <c r="IHK9" s="212"/>
      <c r="IHM9" s="212"/>
      <c r="IHN9" s="213"/>
      <c r="IJB9" s="212"/>
      <c r="IJC9" s="212"/>
      <c r="IJE9" s="212"/>
      <c r="IJF9" s="213"/>
      <c r="IKT9" s="212"/>
      <c r="IKU9" s="212"/>
      <c r="IKW9" s="212"/>
      <c r="IKX9" s="213"/>
      <c r="IML9" s="212"/>
      <c r="IMM9" s="212"/>
      <c r="IMO9" s="212"/>
      <c r="IMP9" s="213"/>
      <c r="IOD9" s="212"/>
      <c r="IOE9" s="212"/>
      <c r="IOG9" s="212"/>
      <c r="IOH9" s="213"/>
      <c r="IPV9" s="212"/>
      <c r="IPW9" s="212"/>
      <c r="IPY9" s="212"/>
      <c r="IPZ9" s="213"/>
      <c r="IRN9" s="212"/>
      <c r="IRO9" s="212"/>
      <c r="IRQ9" s="212"/>
      <c r="IRR9" s="213"/>
      <c r="ITF9" s="212"/>
      <c r="ITG9" s="212"/>
      <c r="ITI9" s="212"/>
      <c r="ITJ9" s="213"/>
      <c r="IUX9" s="212"/>
      <c r="IUY9" s="212"/>
      <c r="IVA9" s="212"/>
      <c r="IVB9" s="213"/>
      <c r="IWP9" s="212"/>
      <c r="IWQ9" s="212"/>
      <c r="IWS9" s="212"/>
      <c r="IWT9" s="213"/>
      <c r="IYH9" s="212"/>
      <c r="IYI9" s="212"/>
      <c r="IYK9" s="212"/>
      <c r="IYL9" s="213"/>
      <c r="IZZ9" s="212"/>
      <c r="JAA9" s="212"/>
      <c r="JAC9" s="212"/>
      <c r="JAD9" s="213"/>
      <c r="JBR9" s="212"/>
      <c r="JBS9" s="212"/>
      <c r="JBU9" s="212"/>
      <c r="JBV9" s="213"/>
      <c r="JDJ9" s="212"/>
      <c r="JDK9" s="212"/>
      <c r="JDM9" s="212"/>
      <c r="JDN9" s="213"/>
      <c r="JFB9" s="212"/>
      <c r="JFC9" s="212"/>
      <c r="JFE9" s="212"/>
      <c r="JFF9" s="213"/>
      <c r="JGT9" s="212"/>
      <c r="JGU9" s="212"/>
      <c r="JGW9" s="212"/>
      <c r="JGX9" s="213"/>
      <c r="JIL9" s="212"/>
      <c r="JIM9" s="212"/>
      <c r="JIO9" s="212"/>
      <c r="JIP9" s="213"/>
      <c r="JKD9" s="212"/>
      <c r="JKE9" s="212"/>
      <c r="JKG9" s="212"/>
      <c r="JKH9" s="213"/>
      <c r="JLV9" s="212"/>
      <c r="JLW9" s="212"/>
      <c r="JLY9" s="212"/>
      <c r="JLZ9" s="213"/>
      <c r="JNN9" s="212"/>
      <c r="JNO9" s="212"/>
      <c r="JNQ9" s="212"/>
      <c r="JNR9" s="213"/>
      <c r="JPF9" s="212"/>
      <c r="JPG9" s="212"/>
      <c r="JPI9" s="212"/>
      <c r="JPJ9" s="213"/>
      <c r="JQX9" s="212"/>
      <c r="JQY9" s="212"/>
      <c r="JRA9" s="212"/>
      <c r="JRB9" s="213"/>
      <c r="JSP9" s="212"/>
      <c r="JSQ9" s="212"/>
      <c r="JSS9" s="212"/>
      <c r="JST9" s="213"/>
      <c r="JUH9" s="212"/>
      <c r="JUI9" s="212"/>
      <c r="JUK9" s="212"/>
      <c r="JUL9" s="213"/>
      <c r="JVZ9" s="212"/>
      <c r="JWA9" s="212"/>
      <c r="JWC9" s="212"/>
      <c r="JWD9" s="213"/>
      <c r="JXR9" s="212"/>
      <c r="JXS9" s="212"/>
      <c r="JXU9" s="212"/>
      <c r="JXV9" s="213"/>
      <c r="JZJ9" s="212"/>
      <c r="JZK9" s="212"/>
      <c r="JZM9" s="212"/>
      <c r="JZN9" s="213"/>
      <c r="KBB9" s="212"/>
      <c r="KBC9" s="212"/>
      <c r="KBE9" s="212"/>
      <c r="KBF9" s="213"/>
      <c r="KCT9" s="212"/>
      <c r="KCU9" s="212"/>
      <c r="KCW9" s="212"/>
      <c r="KCX9" s="213"/>
      <c r="KEL9" s="212"/>
      <c r="KEM9" s="212"/>
      <c r="KEO9" s="212"/>
      <c r="KEP9" s="213"/>
      <c r="KGD9" s="212"/>
      <c r="KGE9" s="212"/>
      <c r="KGG9" s="212"/>
      <c r="KGH9" s="213"/>
      <c r="KHV9" s="212"/>
      <c r="KHW9" s="212"/>
      <c r="KHY9" s="212"/>
      <c r="KHZ9" s="213"/>
      <c r="KJN9" s="212"/>
      <c r="KJO9" s="212"/>
      <c r="KJQ9" s="212"/>
      <c r="KJR9" s="213"/>
      <c r="KLF9" s="212"/>
      <c r="KLG9" s="212"/>
      <c r="KLI9" s="212"/>
      <c r="KLJ9" s="213"/>
      <c r="KMX9" s="212"/>
      <c r="KMY9" s="212"/>
      <c r="KNA9" s="212"/>
      <c r="KNB9" s="213"/>
      <c r="KOP9" s="212"/>
      <c r="KOQ9" s="212"/>
      <c r="KOS9" s="212"/>
      <c r="KOT9" s="213"/>
      <c r="KQH9" s="212"/>
      <c r="KQI9" s="212"/>
      <c r="KQK9" s="212"/>
      <c r="KQL9" s="213"/>
      <c r="KRZ9" s="212"/>
      <c r="KSA9" s="212"/>
      <c r="KSC9" s="212"/>
      <c r="KSD9" s="213"/>
      <c r="KTR9" s="212"/>
      <c r="KTS9" s="212"/>
      <c r="KTU9" s="212"/>
      <c r="KTV9" s="213"/>
      <c r="KVJ9" s="212"/>
      <c r="KVK9" s="212"/>
      <c r="KVM9" s="212"/>
      <c r="KVN9" s="213"/>
      <c r="KXB9" s="212"/>
      <c r="KXC9" s="212"/>
      <c r="KXE9" s="212"/>
      <c r="KXF9" s="213"/>
      <c r="KYT9" s="212"/>
      <c r="KYU9" s="212"/>
      <c r="KYW9" s="212"/>
      <c r="KYX9" s="213"/>
      <c r="LAL9" s="212"/>
      <c r="LAM9" s="212"/>
      <c r="LAO9" s="212"/>
      <c r="LAP9" s="213"/>
      <c r="LCD9" s="212"/>
      <c r="LCE9" s="212"/>
      <c r="LCG9" s="212"/>
      <c r="LCH9" s="213"/>
      <c r="LDV9" s="212"/>
      <c r="LDW9" s="212"/>
      <c r="LDY9" s="212"/>
      <c r="LDZ9" s="213"/>
      <c r="LFN9" s="212"/>
      <c r="LFO9" s="212"/>
      <c r="LFQ9" s="212"/>
      <c r="LFR9" s="213"/>
      <c r="LHF9" s="212"/>
      <c r="LHG9" s="212"/>
      <c r="LHI9" s="212"/>
      <c r="LHJ9" s="213"/>
      <c r="LIX9" s="212"/>
      <c r="LIY9" s="212"/>
      <c r="LJA9" s="212"/>
      <c r="LJB9" s="213"/>
      <c r="LKP9" s="212"/>
      <c r="LKQ9" s="212"/>
      <c r="LKS9" s="212"/>
      <c r="LKT9" s="213"/>
      <c r="LMH9" s="212"/>
      <c r="LMI9" s="212"/>
      <c r="LMK9" s="212"/>
      <c r="LML9" s="213"/>
      <c r="LNZ9" s="212"/>
      <c r="LOA9" s="212"/>
      <c r="LOC9" s="212"/>
      <c r="LOD9" s="213"/>
      <c r="LPR9" s="212"/>
      <c r="LPS9" s="212"/>
      <c r="LPU9" s="212"/>
      <c r="LPV9" s="213"/>
      <c r="LRJ9" s="212"/>
      <c r="LRK9" s="212"/>
      <c r="LRM9" s="212"/>
      <c r="LRN9" s="213"/>
      <c r="LTB9" s="212"/>
      <c r="LTC9" s="212"/>
      <c r="LTE9" s="212"/>
      <c r="LTF9" s="213"/>
      <c r="LUT9" s="212"/>
      <c r="LUU9" s="212"/>
      <c r="LUW9" s="212"/>
      <c r="LUX9" s="213"/>
      <c r="LWL9" s="212"/>
      <c r="LWM9" s="212"/>
      <c r="LWO9" s="212"/>
      <c r="LWP9" s="213"/>
      <c r="LYD9" s="212"/>
      <c r="LYE9" s="212"/>
      <c r="LYG9" s="212"/>
      <c r="LYH9" s="213"/>
      <c r="LZV9" s="212"/>
      <c r="LZW9" s="212"/>
      <c r="LZY9" s="212"/>
      <c r="LZZ9" s="213"/>
      <c r="MBN9" s="212"/>
      <c r="MBO9" s="212"/>
      <c r="MBQ9" s="212"/>
      <c r="MBR9" s="213"/>
      <c r="MDF9" s="212"/>
      <c r="MDG9" s="212"/>
      <c r="MDI9" s="212"/>
      <c r="MDJ9" s="213"/>
      <c r="MEX9" s="212"/>
      <c r="MEY9" s="212"/>
      <c r="MFA9" s="212"/>
      <c r="MFB9" s="213"/>
      <c r="MGP9" s="212"/>
      <c r="MGQ9" s="212"/>
      <c r="MGS9" s="212"/>
      <c r="MGT9" s="213"/>
      <c r="MIH9" s="212"/>
      <c r="MII9" s="212"/>
      <c r="MIK9" s="212"/>
      <c r="MIL9" s="213"/>
      <c r="MJZ9" s="212"/>
      <c r="MKA9" s="212"/>
      <c r="MKC9" s="212"/>
      <c r="MKD9" s="213"/>
      <c r="MLR9" s="212"/>
      <c r="MLS9" s="212"/>
      <c r="MLU9" s="212"/>
      <c r="MLV9" s="213"/>
      <c r="MNJ9" s="212"/>
      <c r="MNK9" s="212"/>
      <c r="MNM9" s="212"/>
      <c r="MNN9" s="213"/>
      <c r="MPB9" s="212"/>
      <c r="MPC9" s="212"/>
      <c r="MPE9" s="212"/>
      <c r="MPF9" s="213"/>
      <c r="MQT9" s="212"/>
      <c r="MQU9" s="212"/>
      <c r="MQW9" s="212"/>
      <c r="MQX9" s="213"/>
      <c r="MSL9" s="212"/>
      <c r="MSM9" s="212"/>
      <c r="MSO9" s="212"/>
      <c r="MSP9" s="213"/>
      <c r="MUD9" s="212"/>
      <c r="MUE9" s="212"/>
      <c r="MUG9" s="212"/>
      <c r="MUH9" s="213"/>
      <c r="MVV9" s="212"/>
      <c r="MVW9" s="212"/>
      <c r="MVY9" s="212"/>
      <c r="MVZ9" s="213"/>
      <c r="MXN9" s="212"/>
      <c r="MXO9" s="212"/>
      <c r="MXQ9" s="212"/>
      <c r="MXR9" s="213"/>
      <c r="MZF9" s="212"/>
      <c r="MZG9" s="212"/>
      <c r="MZI9" s="212"/>
      <c r="MZJ9" s="213"/>
      <c r="NAX9" s="212"/>
      <c r="NAY9" s="212"/>
      <c r="NBA9" s="212"/>
      <c r="NBB9" s="213"/>
      <c r="NCP9" s="212"/>
      <c r="NCQ9" s="212"/>
      <c r="NCS9" s="212"/>
      <c r="NCT9" s="213"/>
      <c r="NEH9" s="212"/>
      <c r="NEI9" s="212"/>
      <c r="NEK9" s="212"/>
      <c r="NEL9" s="213"/>
      <c r="NFZ9" s="212"/>
      <c r="NGA9" s="212"/>
      <c r="NGC9" s="212"/>
      <c r="NGD9" s="213"/>
      <c r="NHR9" s="212"/>
      <c r="NHS9" s="212"/>
      <c r="NHU9" s="212"/>
      <c r="NHV9" s="213"/>
      <c r="NJJ9" s="212"/>
      <c r="NJK9" s="212"/>
      <c r="NJM9" s="212"/>
      <c r="NJN9" s="213"/>
      <c r="NLB9" s="212"/>
      <c r="NLC9" s="212"/>
      <c r="NLE9" s="212"/>
      <c r="NLF9" s="213"/>
      <c r="NMT9" s="212"/>
      <c r="NMU9" s="212"/>
      <c r="NMW9" s="212"/>
      <c r="NMX9" s="213"/>
      <c r="NOL9" s="212"/>
      <c r="NOM9" s="212"/>
      <c r="NOO9" s="212"/>
      <c r="NOP9" s="213"/>
      <c r="NQD9" s="212"/>
      <c r="NQE9" s="212"/>
      <c r="NQG9" s="212"/>
      <c r="NQH9" s="213"/>
      <c r="NRV9" s="212"/>
      <c r="NRW9" s="212"/>
      <c r="NRY9" s="212"/>
      <c r="NRZ9" s="213"/>
      <c r="NTN9" s="212"/>
      <c r="NTO9" s="212"/>
      <c r="NTQ9" s="212"/>
      <c r="NTR9" s="213"/>
      <c r="NVF9" s="212"/>
      <c r="NVG9" s="212"/>
      <c r="NVI9" s="212"/>
      <c r="NVJ9" s="213"/>
      <c r="NWX9" s="212"/>
      <c r="NWY9" s="212"/>
      <c r="NXA9" s="212"/>
      <c r="NXB9" s="213"/>
      <c r="NYP9" s="212"/>
      <c r="NYQ9" s="212"/>
      <c r="NYS9" s="212"/>
      <c r="NYT9" s="213"/>
      <c r="OAH9" s="212"/>
      <c r="OAI9" s="212"/>
      <c r="OAK9" s="212"/>
      <c r="OAL9" s="213"/>
      <c r="OBZ9" s="212"/>
      <c r="OCA9" s="212"/>
      <c r="OCC9" s="212"/>
      <c r="OCD9" s="213"/>
      <c r="ODR9" s="212"/>
      <c r="ODS9" s="212"/>
      <c r="ODU9" s="212"/>
      <c r="ODV9" s="213"/>
      <c r="OFJ9" s="212"/>
      <c r="OFK9" s="212"/>
      <c r="OFM9" s="212"/>
      <c r="OFN9" s="213"/>
      <c r="OHB9" s="212"/>
      <c r="OHC9" s="212"/>
      <c r="OHE9" s="212"/>
      <c r="OHF9" s="213"/>
      <c r="OIT9" s="212"/>
      <c r="OIU9" s="212"/>
      <c r="OIW9" s="212"/>
      <c r="OIX9" s="213"/>
      <c r="OKL9" s="212"/>
      <c r="OKM9" s="212"/>
      <c r="OKO9" s="212"/>
      <c r="OKP9" s="213"/>
      <c r="OMD9" s="212"/>
      <c r="OME9" s="212"/>
      <c r="OMG9" s="212"/>
      <c r="OMH9" s="213"/>
      <c r="ONV9" s="212"/>
      <c r="ONW9" s="212"/>
      <c r="ONY9" s="212"/>
      <c r="ONZ9" s="213"/>
      <c r="OPN9" s="212"/>
      <c r="OPO9" s="212"/>
      <c r="OPQ9" s="212"/>
      <c r="OPR9" s="213"/>
      <c r="ORF9" s="212"/>
      <c r="ORG9" s="212"/>
      <c r="ORI9" s="212"/>
      <c r="ORJ9" s="213"/>
      <c r="OSX9" s="212"/>
      <c r="OSY9" s="212"/>
      <c r="OTA9" s="212"/>
      <c r="OTB9" s="213"/>
      <c r="OUP9" s="212"/>
      <c r="OUQ9" s="212"/>
      <c r="OUS9" s="212"/>
      <c r="OUT9" s="213"/>
      <c r="OWH9" s="212"/>
      <c r="OWI9" s="212"/>
      <c r="OWK9" s="212"/>
      <c r="OWL9" s="213"/>
      <c r="OXZ9" s="212"/>
      <c r="OYA9" s="212"/>
      <c r="OYC9" s="212"/>
      <c r="OYD9" s="213"/>
      <c r="OZR9" s="212"/>
      <c r="OZS9" s="212"/>
      <c r="OZU9" s="212"/>
      <c r="OZV9" s="213"/>
      <c r="PBJ9" s="212"/>
      <c r="PBK9" s="212"/>
      <c r="PBM9" s="212"/>
      <c r="PBN9" s="213"/>
      <c r="PDB9" s="212"/>
      <c r="PDC9" s="212"/>
      <c r="PDE9" s="212"/>
      <c r="PDF9" s="213"/>
      <c r="PET9" s="212"/>
      <c r="PEU9" s="212"/>
      <c r="PEW9" s="212"/>
      <c r="PEX9" s="213"/>
      <c r="PGL9" s="212"/>
      <c r="PGM9" s="212"/>
      <c r="PGO9" s="212"/>
      <c r="PGP9" s="213"/>
      <c r="PID9" s="212"/>
      <c r="PIE9" s="212"/>
      <c r="PIG9" s="212"/>
      <c r="PIH9" s="213"/>
      <c r="PJV9" s="212"/>
      <c r="PJW9" s="212"/>
      <c r="PJY9" s="212"/>
      <c r="PJZ9" s="213"/>
      <c r="PLN9" s="212"/>
      <c r="PLO9" s="212"/>
      <c r="PLQ9" s="212"/>
      <c r="PLR9" s="213"/>
      <c r="PNF9" s="212"/>
      <c r="PNG9" s="212"/>
      <c r="PNI9" s="212"/>
      <c r="PNJ9" s="213"/>
      <c r="POX9" s="212"/>
      <c r="POY9" s="212"/>
      <c r="PPA9" s="212"/>
      <c r="PPB9" s="213"/>
      <c r="PQP9" s="212"/>
      <c r="PQQ9" s="212"/>
      <c r="PQS9" s="212"/>
      <c r="PQT9" s="213"/>
      <c r="PSH9" s="212"/>
      <c r="PSI9" s="212"/>
      <c r="PSK9" s="212"/>
      <c r="PSL9" s="213"/>
      <c r="PTZ9" s="212"/>
      <c r="PUA9" s="212"/>
      <c r="PUC9" s="212"/>
      <c r="PUD9" s="213"/>
      <c r="PVR9" s="212"/>
      <c r="PVS9" s="212"/>
      <c r="PVU9" s="212"/>
      <c r="PVV9" s="213"/>
      <c r="PXJ9" s="212"/>
      <c r="PXK9" s="212"/>
      <c r="PXM9" s="212"/>
      <c r="PXN9" s="213"/>
      <c r="PZB9" s="212"/>
      <c r="PZC9" s="212"/>
      <c r="PZE9" s="212"/>
      <c r="PZF9" s="213"/>
      <c r="QAT9" s="212"/>
      <c r="QAU9" s="212"/>
      <c r="QAW9" s="212"/>
      <c r="QAX9" s="213"/>
      <c r="QCL9" s="212"/>
      <c r="QCM9" s="212"/>
      <c r="QCO9" s="212"/>
      <c r="QCP9" s="213"/>
      <c r="QED9" s="212"/>
      <c r="QEE9" s="212"/>
      <c r="QEG9" s="212"/>
      <c r="QEH9" s="213"/>
      <c r="QFV9" s="212"/>
      <c r="QFW9" s="212"/>
      <c r="QFY9" s="212"/>
      <c r="QFZ9" s="213"/>
      <c r="QHN9" s="212"/>
      <c r="QHO9" s="212"/>
      <c r="QHQ9" s="212"/>
      <c r="QHR9" s="213"/>
      <c r="QJF9" s="212"/>
      <c r="QJG9" s="212"/>
      <c r="QJI9" s="212"/>
      <c r="QJJ9" s="213"/>
      <c r="QKX9" s="212"/>
      <c r="QKY9" s="212"/>
      <c r="QLA9" s="212"/>
      <c r="QLB9" s="213"/>
      <c r="QMP9" s="212"/>
      <c r="QMQ9" s="212"/>
      <c r="QMS9" s="212"/>
      <c r="QMT9" s="213"/>
      <c r="QOH9" s="212"/>
      <c r="QOI9" s="212"/>
      <c r="QOK9" s="212"/>
      <c r="QOL9" s="213"/>
      <c r="QPZ9" s="212"/>
      <c r="QQA9" s="212"/>
      <c r="QQC9" s="212"/>
      <c r="QQD9" s="213"/>
      <c r="QRR9" s="212"/>
      <c r="QRS9" s="212"/>
      <c r="QRU9" s="212"/>
      <c r="QRV9" s="213"/>
      <c r="QTJ9" s="212"/>
      <c r="QTK9" s="212"/>
      <c r="QTM9" s="212"/>
      <c r="QTN9" s="213"/>
      <c r="QVB9" s="212"/>
      <c r="QVC9" s="212"/>
      <c r="QVE9" s="212"/>
      <c r="QVF9" s="213"/>
      <c r="QWT9" s="212"/>
      <c r="QWU9" s="212"/>
      <c r="QWW9" s="212"/>
      <c r="QWX9" s="213"/>
      <c r="QYL9" s="212"/>
      <c r="QYM9" s="212"/>
      <c r="QYO9" s="212"/>
      <c r="QYP9" s="213"/>
      <c r="RAD9" s="212"/>
      <c r="RAE9" s="212"/>
      <c r="RAG9" s="212"/>
      <c r="RAH9" s="213"/>
      <c r="RBV9" s="212"/>
      <c r="RBW9" s="212"/>
      <c r="RBY9" s="212"/>
      <c r="RBZ9" s="213"/>
      <c r="RDN9" s="212"/>
      <c r="RDO9" s="212"/>
      <c r="RDQ9" s="212"/>
      <c r="RDR9" s="213"/>
      <c r="RFF9" s="212"/>
      <c r="RFG9" s="212"/>
      <c r="RFI9" s="212"/>
      <c r="RFJ9" s="213"/>
      <c r="RGX9" s="212"/>
      <c r="RGY9" s="212"/>
      <c r="RHA9" s="212"/>
      <c r="RHB9" s="213"/>
      <c r="RIP9" s="212"/>
      <c r="RIQ9" s="212"/>
      <c r="RIS9" s="212"/>
      <c r="RIT9" s="213"/>
      <c r="RKH9" s="212"/>
      <c r="RKI9" s="212"/>
      <c r="RKK9" s="212"/>
      <c r="RKL9" s="213"/>
      <c r="RLZ9" s="212"/>
      <c r="RMA9" s="212"/>
      <c r="RMC9" s="212"/>
      <c r="RMD9" s="213"/>
      <c r="RNR9" s="212"/>
      <c r="RNS9" s="212"/>
      <c r="RNU9" s="212"/>
      <c r="RNV9" s="213"/>
      <c r="RPJ9" s="212"/>
      <c r="RPK9" s="212"/>
      <c r="RPM9" s="212"/>
      <c r="RPN9" s="213"/>
      <c r="RRB9" s="212"/>
      <c r="RRC9" s="212"/>
      <c r="RRE9" s="212"/>
      <c r="RRF9" s="213"/>
      <c r="RST9" s="212"/>
      <c r="RSU9" s="212"/>
      <c r="RSW9" s="212"/>
      <c r="RSX9" s="213"/>
      <c r="RUL9" s="212"/>
      <c r="RUM9" s="212"/>
      <c r="RUO9" s="212"/>
      <c r="RUP9" s="213"/>
      <c r="RWD9" s="212"/>
      <c r="RWE9" s="212"/>
      <c r="RWG9" s="212"/>
      <c r="RWH9" s="213"/>
      <c r="RXV9" s="212"/>
      <c r="RXW9" s="212"/>
      <c r="RXY9" s="212"/>
      <c r="RXZ9" s="213"/>
      <c r="RZN9" s="212"/>
      <c r="RZO9" s="212"/>
      <c r="RZQ9" s="212"/>
      <c r="RZR9" s="213"/>
      <c r="SBF9" s="212"/>
      <c r="SBG9" s="212"/>
      <c r="SBI9" s="212"/>
      <c r="SBJ9" s="213"/>
      <c r="SCX9" s="212"/>
      <c r="SCY9" s="212"/>
      <c r="SDA9" s="212"/>
      <c r="SDB9" s="213"/>
      <c r="SEP9" s="212"/>
      <c r="SEQ9" s="212"/>
      <c r="SES9" s="212"/>
      <c r="SET9" s="213"/>
      <c r="SGH9" s="212"/>
      <c r="SGI9" s="212"/>
      <c r="SGK9" s="212"/>
      <c r="SGL9" s="213"/>
      <c r="SHZ9" s="212"/>
      <c r="SIA9" s="212"/>
      <c r="SIC9" s="212"/>
      <c r="SID9" s="213"/>
      <c r="SJR9" s="212"/>
      <c r="SJS9" s="212"/>
      <c r="SJU9" s="212"/>
      <c r="SJV9" s="213"/>
      <c r="SLJ9" s="212"/>
      <c r="SLK9" s="212"/>
      <c r="SLM9" s="212"/>
      <c r="SLN9" s="213"/>
      <c r="SNB9" s="212"/>
      <c r="SNC9" s="212"/>
      <c r="SNE9" s="212"/>
      <c r="SNF9" s="213"/>
      <c r="SOT9" s="212"/>
      <c r="SOU9" s="212"/>
      <c r="SOW9" s="212"/>
      <c r="SOX9" s="213"/>
      <c r="SQL9" s="212"/>
      <c r="SQM9" s="212"/>
      <c r="SQO9" s="212"/>
      <c r="SQP9" s="213"/>
      <c r="SSD9" s="212"/>
      <c r="SSE9" s="212"/>
      <c r="SSG9" s="212"/>
      <c r="SSH9" s="213"/>
      <c r="STV9" s="212"/>
      <c r="STW9" s="212"/>
      <c r="STY9" s="212"/>
      <c r="STZ9" s="213"/>
      <c r="SVN9" s="212"/>
      <c r="SVO9" s="212"/>
      <c r="SVQ9" s="212"/>
      <c r="SVR9" s="213"/>
      <c r="SXF9" s="212"/>
      <c r="SXG9" s="212"/>
      <c r="SXI9" s="212"/>
      <c r="SXJ9" s="213"/>
      <c r="SYX9" s="212"/>
      <c r="SYY9" s="212"/>
      <c r="SZA9" s="212"/>
      <c r="SZB9" s="213"/>
      <c r="TAP9" s="212"/>
      <c r="TAQ9" s="212"/>
      <c r="TAS9" s="212"/>
      <c r="TAT9" s="213"/>
      <c r="TCH9" s="212"/>
      <c r="TCI9" s="212"/>
      <c r="TCK9" s="212"/>
      <c r="TCL9" s="213"/>
      <c r="TDZ9" s="212"/>
      <c r="TEA9" s="212"/>
      <c r="TEC9" s="212"/>
      <c r="TED9" s="213"/>
      <c r="TFR9" s="212"/>
      <c r="TFS9" s="212"/>
      <c r="TFU9" s="212"/>
      <c r="TFV9" s="213"/>
      <c r="THJ9" s="212"/>
      <c r="THK9" s="212"/>
      <c r="THM9" s="212"/>
      <c r="THN9" s="213"/>
      <c r="TJB9" s="212"/>
      <c r="TJC9" s="212"/>
      <c r="TJE9" s="212"/>
      <c r="TJF9" s="213"/>
      <c r="TKT9" s="212"/>
      <c r="TKU9" s="212"/>
      <c r="TKW9" s="212"/>
      <c r="TKX9" s="213"/>
      <c r="TML9" s="212"/>
      <c r="TMM9" s="212"/>
      <c r="TMO9" s="212"/>
      <c r="TMP9" s="213"/>
      <c r="TOD9" s="212"/>
      <c r="TOE9" s="212"/>
      <c r="TOG9" s="212"/>
      <c r="TOH9" s="213"/>
      <c r="TPV9" s="212"/>
      <c r="TPW9" s="212"/>
      <c r="TPY9" s="212"/>
      <c r="TPZ9" s="213"/>
      <c r="TRN9" s="212"/>
      <c r="TRO9" s="212"/>
      <c r="TRQ9" s="212"/>
      <c r="TRR9" s="213"/>
      <c r="TTF9" s="212"/>
      <c r="TTG9" s="212"/>
      <c r="TTI9" s="212"/>
      <c r="TTJ9" s="213"/>
      <c r="TUX9" s="212"/>
      <c r="TUY9" s="212"/>
      <c r="TVA9" s="212"/>
      <c r="TVB9" s="213"/>
      <c r="TWP9" s="212"/>
      <c r="TWQ9" s="212"/>
      <c r="TWS9" s="212"/>
      <c r="TWT9" s="213"/>
      <c r="TYH9" s="212"/>
      <c r="TYI9" s="212"/>
      <c r="TYK9" s="212"/>
      <c r="TYL9" s="213"/>
      <c r="TZZ9" s="212"/>
      <c r="UAA9" s="212"/>
      <c r="UAC9" s="212"/>
      <c r="UAD9" s="213"/>
      <c r="UBR9" s="212"/>
      <c r="UBS9" s="212"/>
      <c r="UBU9" s="212"/>
      <c r="UBV9" s="213"/>
      <c r="UDJ9" s="212"/>
      <c r="UDK9" s="212"/>
      <c r="UDM9" s="212"/>
      <c r="UDN9" s="213"/>
      <c r="UFB9" s="212"/>
      <c r="UFC9" s="212"/>
      <c r="UFE9" s="212"/>
      <c r="UFF9" s="213"/>
      <c r="UGT9" s="212"/>
      <c r="UGU9" s="212"/>
      <c r="UGW9" s="212"/>
      <c r="UGX9" s="213"/>
      <c r="UIL9" s="212"/>
      <c r="UIM9" s="212"/>
      <c r="UIO9" s="212"/>
      <c r="UIP9" s="213"/>
      <c r="UKD9" s="212"/>
      <c r="UKE9" s="212"/>
      <c r="UKG9" s="212"/>
      <c r="UKH9" s="213"/>
      <c r="ULV9" s="212"/>
      <c r="ULW9" s="212"/>
      <c r="ULY9" s="212"/>
      <c r="ULZ9" s="213"/>
      <c r="UNN9" s="212"/>
      <c r="UNO9" s="212"/>
      <c r="UNQ9" s="212"/>
      <c r="UNR9" s="213"/>
      <c r="UPF9" s="212"/>
      <c r="UPG9" s="212"/>
      <c r="UPI9" s="212"/>
      <c r="UPJ9" s="213"/>
      <c r="UQX9" s="212"/>
      <c r="UQY9" s="212"/>
      <c r="URA9" s="212"/>
      <c r="URB9" s="213"/>
      <c r="USP9" s="212"/>
      <c r="USQ9" s="212"/>
      <c r="USS9" s="212"/>
      <c r="UST9" s="213"/>
      <c r="UUH9" s="212"/>
      <c r="UUI9" s="212"/>
      <c r="UUK9" s="212"/>
      <c r="UUL9" s="213"/>
      <c r="UVZ9" s="212"/>
      <c r="UWA9" s="212"/>
      <c r="UWC9" s="212"/>
      <c r="UWD9" s="213"/>
      <c r="UXR9" s="212"/>
      <c r="UXS9" s="212"/>
      <c r="UXU9" s="212"/>
      <c r="UXV9" s="213"/>
      <c r="UZJ9" s="212"/>
      <c r="UZK9" s="212"/>
      <c r="UZM9" s="212"/>
      <c r="UZN9" s="213"/>
      <c r="VBB9" s="212"/>
      <c r="VBC9" s="212"/>
      <c r="VBE9" s="212"/>
      <c r="VBF9" s="213"/>
      <c r="VCT9" s="212"/>
      <c r="VCU9" s="212"/>
      <c r="VCW9" s="212"/>
      <c r="VCX9" s="213"/>
      <c r="VEL9" s="212"/>
      <c r="VEM9" s="212"/>
      <c r="VEO9" s="212"/>
      <c r="VEP9" s="213"/>
      <c r="VGD9" s="212"/>
      <c r="VGE9" s="212"/>
      <c r="VGG9" s="212"/>
      <c r="VGH9" s="213"/>
      <c r="VHV9" s="212"/>
      <c r="VHW9" s="212"/>
      <c r="VHY9" s="212"/>
      <c r="VHZ9" s="213"/>
      <c r="VJN9" s="212"/>
      <c r="VJO9" s="212"/>
      <c r="VJQ9" s="212"/>
      <c r="VJR9" s="213"/>
      <c r="VLF9" s="212"/>
      <c r="VLG9" s="212"/>
      <c r="VLI9" s="212"/>
      <c r="VLJ9" s="213"/>
      <c r="VMX9" s="212"/>
      <c r="VMY9" s="212"/>
      <c r="VNA9" s="212"/>
      <c r="VNB9" s="213"/>
      <c r="VOP9" s="212"/>
      <c r="VOQ9" s="212"/>
      <c r="VOS9" s="212"/>
      <c r="VOT9" s="213"/>
      <c r="VQH9" s="212"/>
      <c r="VQI9" s="212"/>
      <c r="VQK9" s="212"/>
      <c r="VQL9" s="213"/>
      <c r="VRZ9" s="212"/>
      <c r="VSA9" s="212"/>
      <c r="VSC9" s="212"/>
      <c r="VSD9" s="213"/>
      <c r="VTR9" s="212"/>
      <c r="VTS9" s="212"/>
      <c r="VTU9" s="212"/>
      <c r="VTV9" s="213"/>
      <c r="VVJ9" s="212"/>
      <c r="VVK9" s="212"/>
      <c r="VVM9" s="212"/>
      <c r="VVN9" s="213"/>
      <c r="VXB9" s="212"/>
      <c r="VXC9" s="212"/>
      <c r="VXE9" s="212"/>
      <c r="VXF9" s="213"/>
      <c r="VYT9" s="212"/>
      <c r="VYU9" s="212"/>
      <c r="VYW9" s="212"/>
      <c r="VYX9" s="213"/>
      <c r="WAL9" s="212"/>
      <c r="WAM9" s="212"/>
      <c r="WAO9" s="212"/>
      <c r="WAP9" s="213"/>
      <c r="WCD9" s="212"/>
      <c r="WCE9" s="212"/>
      <c r="WCG9" s="212"/>
      <c r="WCH9" s="213"/>
      <c r="WDV9" s="212"/>
      <c r="WDW9" s="212"/>
      <c r="WDY9" s="212"/>
      <c r="WDZ9" s="213"/>
      <c r="WFN9" s="212"/>
      <c r="WFO9" s="212"/>
      <c r="WFQ9" s="212"/>
      <c r="WFR9" s="213"/>
      <c r="WHF9" s="212"/>
      <c r="WHG9" s="212"/>
      <c r="WHI9" s="212"/>
      <c r="WHJ9" s="213"/>
      <c r="WIX9" s="212"/>
      <c r="WIY9" s="212"/>
      <c r="WJA9" s="212"/>
      <c r="WJB9" s="213"/>
      <c r="WKP9" s="212"/>
      <c r="WKQ9" s="212"/>
      <c r="WKS9" s="212"/>
      <c r="WKT9" s="213"/>
      <c r="WMH9" s="212"/>
      <c r="WMI9" s="212"/>
      <c r="WMK9" s="212"/>
      <c r="WML9" s="213"/>
      <c r="WNZ9" s="212"/>
      <c r="WOA9" s="212"/>
      <c r="WOC9" s="212"/>
      <c r="WOD9" s="213"/>
      <c r="WPR9" s="212"/>
      <c r="WPS9" s="212"/>
      <c r="WPU9" s="212"/>
      <c r="WPV9" s="213"/>
      <c r="WRJ9" s="212"/>
      <c r="WRK9" s="212"/>
      <c r="WRM9" s="212"/>
      <c r="WRN9" s="213"/>
      <c r="WTB9" s="212"/>
      <c r="WTC9" s="212"/>
      <c r="WTE9" s="212"/>
      <c r="WTF9" s="213"/>
      <c r="WUT9" s="212"/>
      <c r="WUU9" s="212"/>
      <c r="WUW9" s="212"/>
      <c r="WUX9" s="213"/>
      <c r="WWL9" s="212"/>
      <c r="WWM9" s="212"/>
      <c r="WWO9" s="212"/>
      <c r="WWP9" s="213"/>
      <c r="WYD9" s="212"/>
      <c r="WYE9" s="212"/>
      <c r="WYG9" s="212"/>
      <c r="WYH9" s="213"/>
      <c r="WZV9" s="212"/>
      <c r="WZW9" s="212"/>
      <c r="WZY9" s="212"/>
      <c r="WZZ9" s="213"/>
      <c r="XBN9" s="212"/>
      <c r="XBO9" s="212"/>
      <c r="XBQ9" s="212"/>
      <c r="XBR9" s="213"/>
      <c r="XDF9" s="212"/>
      <c r="XDG9" s="212"/>
      <c r="XDI9" s="212"/>
      <c r="XDJ9" s="213"/>
      <c r="XEX9" s="212"/>
      <c r="XEY9" s="212"/>
      <c r="XFA9" s="212"/>
      <c r="XFB9" s="213"/>
    </row>
    <row r="10" s="153" customFormat="1" ht="25" customHeight="1" spans="1:16382">
      <c r="A10" s="69">
        <v>4</v>
      </c>
      <c r="B10" s="69" t="s">
        <v>149</v>
      </c>
      <c r="C10" s="69" t="s">
        <v>162</v>
      </c>
      <c r="D10" s="69" t="s">
        <v>163</v>
      </c>
      <c r="E10" s="149" t="s">
        <v>164</v>
      </c>
      <c r="F10" s="149">
        <v>1</v>
      </c>
      <c r="G10" s="287" t="s">
        <v>165</v>
      </c>
      <c r="H10" s="69"/>
      <c r="I10" s="69"/>
      <c r="J10" s="69"/>
      <c r="K10" s="69"/>
      <c r="L10" s="69"/>
      <c r="M10" s="69"/>
      <c r="N10" s="69"/>
      <c r="O10" s="69"/>
      <c r="P10" s="27">
        <f t="shared" si="2"/>
        <v>0</v>
      </c>
      <c r="Q10" s="69">
        <v>1</v>
      </c>
      <c r="R10" s="27">
        <f t="shared" si="3"/>
        <v>300</v>
      </c>
      <c r="S10" s="69"/>
      <c r="T10" s="69"/>
      <c r="U10" s="27">
        <f t="shared" si="4"/>
        <v>300</v>
      </c>
      <c r="V10" s="69"/>
      <c r="W10" s="27">
        <f>V10*400</f>
        <v>0</v>
      </c>
      <c r="X10" s="69"/>
      <c r="Y10" s="69"/>
      <c r="Z10" s="27">
        <f t="shared" si="5"/>
        <v>0</v>
      </c>
      <c r="AA10" s="69"/>
      <c r="AB10" s="27">
        <f t="shared" si="6"/>
        <v>0</v>
      </c>
      <c r="AC10" s="69"/>
      <c r="AD10" s="69"/>
      <c r="AE10" s="69"/>
      <c r="AF10" s="27">
        <f t="shared" si="7"/>
        <v>0</v>
      </c>
      <c r="AG10" s="69"/>
      <c r="AH10" s="27">
        <f t="shared" si="8"/>
        <v>0</v>
      </c>
      <c r="AI10" s="69"/>
      <c r="AJ10" s="27">
        <f t="shared" si="9"/>
        <v>0</v>
      </c>
      <c r="AK10" s="69"/>
      <c r="AL10" s="27">
        <f t="shared" si="10"/>
        <v>0</v>
      </c>
      <c r="AM10" s="27">
        <f t="shared" si="11"/>
        <v>0</v>
      </c>
      <c r="AN10" s="69"/>
      <c r="AO10" s="27">
        <f t="shared" si="12"/>
        <v>0</v>
      </c>
      <c r="AP10" s="69"/>
      <c r="AQ10" s="69"/>
      <c r="AR10" s="27">
        <f t="shared" si="13"/>
        <v>0</v>
      </c>
      <c r="AS10" s="69"/>
      <c r="AT10" s="27">
        <f t="shared" si="14"/>
        <v>0</v>
      </c>
      <c r="AU10" s="69"/>
      <c r="AV10" s="27">
        <f t="shared" si="15"/>
        <v>0</v>
      </c>
      <c r="AW10" s="27">
        <f t="shared" si="16"/>
        <v>0</v>
      </c>
      <c r="AX10" s="27">
        <f t="shared" si="17"/>
        <v>300</v>
      </c>
      <c r="AY10" s="69">
        <v>1000</v>
      </c>
      <c r="AZ10" s="69">
        <v>300</v>
      </c>
      <c r="BC10" s="213"/>
      <c r="BE10" s="213"/>
      <c r="BF10" s="213"/>
      <c r="CU10" s="213"/>
      <c r="CW10" s="213"/>
      <c r="CX10" s="213"/>
      <c r="EM10" s="213"/>
      <c r="EO10" s="213"/>
      <c r="EP10" s="213"/>
      <c r="GE10" s="213"/>
      <c r="GG10" s="213"/>
      <c r="GH10" s="213"/>
      <c r="HW10" s="213"/>
      <c r="HY10" s="213"/>
      <c r="HZ10" s="213"/>
      <c r="JO10" s="213"/>
      <c r="JQ10" s="213"/>
      <c r="JR10" s="213"/>
      <c r="LG10" s="213"/>
      <c r="LI10" s="213"/>
      <c r="LJ10" s="213"/>
      <c r="MY10" s="213"/>
      <c r="NA10" s="213"/>
      <c r="NB10" s="213"/>
      <c r="OQ10" s="213"/>
      <c r="OS10" s="213"/>
      <c r="OT10" s="213"/>
      <c r="QI10" s="213"/>
      <c r="QK10" s="213"/>
      <c r="QL10" s="213"/>
      <c r="SA10" s="213"/>
      <c r="SC10" s="213"/>
      <c r="SD10" s="213"/>
      <c r="TS10" s="213"/>
      <c r="TU10" s="213"/>
      <c r="TV10" s="213"/>
      <c r="VK10" s="213"/>
      <c r="VM10" s="213"/>
      <c r="VN10" s="213"/>
      <c r="XC10" s="213"/>
      <c r="XE10" s="213"/>
      <c r="XF10" s="213"/>
      <c r="YU10" s="213"/>
      <c r="YW10" s="213"/>
      <c r="YX10" s="213"/>
      <c r="AAM10" s="213"/>
      <c r="AAO10" s="213"/>
      <c r="AAP10" s="213"/>
      <c r="ACE10" s="213"/>
      <c r="ACG10" s="213"/>
      <c r="ACH10" s="213"/>
      <c r="ADW10" s="213"/>
      <c r="ADY10" s="213"/>
      <c r="ADZ10" s="213"/>
      <c r="AFO10" s="213"/>
      <c r="AFQ10" s="213"/>
      <c r="AFR10" s="213"/>
      <c r="AHG10" s="213"/>
      <c r="AHI10" s="213"/>
      <c r="AHJ10" s="213"/>
      <c r="AIY10" s="213"/>
      <c r="AJA10" s="213"/>
      <c r="AJB10" s="213"/>
      <c r="AKQ10" s="213"/>
      <c r="AKS10" s="213"/>
      <c r="AKT10" s="213"/>
      <c r="AMI10" s="213"/>
      <c r="AMK10" s="213"/>
      <c r="AML10" s="213"/>
      <c r="AOA10" s="213"/>
      <c r="AOC10" s="213"/>
      <c r="AOD10" s="213"/>
      <c r="APS10" s="213"/>
      <c r="APU10" s="213"/>
      <c r="APV10" s="213"/>
      <c r="ARK10" s="213"/>
      <c r="ARM10" s="213"/>
      <c r="ARN10" s="213"/>
      <c r="ATC10" s="213"/>
      <c r="ATE10" s="213"/>
      <c r="ATF10" s="213"/>
      <c r="AUU10" s="213"/>
      <c r="AUW10" s="213"/>
      <c r="AUX10" s="213"/>
      <c r="AWM10" s="213"/>
      <c r="AWO10" s="213"/>
      <c r="AWP10" s="213"/>
      <c r="AYE10" s="213"/>
      <c r="AYG10" s="213"/>
      <c r="AYH10" s="213"/>
      <c r="AZW10" s="213"/>
      <c r="AZY10" s="213"/>
      <c r="AZZ10" s="213"/>
      <c r="BBO10" s="213"/>
      <c r="BBQ10" s="213"/>
      <c r="BBR10" s="213"/>
      <c r="BDG10" s="213"/>
      <c r="BDI10" s="213"/>
      <c r="BDJ10" s="213"/>
      <c r="BEY10" s="213"/>
      <c r="BFA10" s="213"/>
      <c r="BFB10" s="213"/>
      <c r="BGQ10" s="213"/>
      <c r="BGS10" s="213"/>
      <c r="BGT10" s="213"/>
      <c r="BII10" s="213"/>
      <c r="BIK10" s="213"/>
      <c r="BIL10" s="213"/>
      <c r="BKA10" s="213"/>
      <c r="BKC10" s="213"/>
      <c r="BKD10" s="213"/>
      <c r="BLS10" s="213"/>
      <c r="BLU10" s="213"/>
      <c r="BLV10" s="213"/>
      <c r="BNK10" s="213"/>
      <c r="BNM10" s="213"/>
      <c r="BNN10" s="213"/>
      <c r="BPC10" s="213"/>
      <c r="BPE10" s="213"/>
      <c r="BPF10" s="213"/>
      <c r="BQU10" s="213"/>
      <c r="BQW10" s="213"/>
      <c r="BQX10" s="213"/>
      <c r="BSM10" s="213"/>
      <c r="BSO10" s="213"/>
      <c r="BSP10" s="213"/>
      <c r="BUE10" s="213"/>
      <c r="BUG10" s="213"/>
      <c r="BUH10" s="213"/>
      <c r="BVW10" s="213"/>
      <c r="BVY10" s="213"/>
      <c r="BVZ10" s="213"/>
      <c r="BXO10" s="213"/>
      <c r="BXQ10" s="213"/>
      <c r="BXR10" s="213"/>
      <c r="BZG10" s="213"/>
      <c r="BZI10" s="213"/>
      <c r="BZJ10" s="213"/>
      <c r="CAY10" s="213"/>
      <c r="CBA10" s="213"/>
      <c r="CBB10" s="213"/>
      <c r="CCQ10" s="213"/>
      <c r="CCS10" s="213"/>
      <c r="CCT10" s="213"/>
      <c r="CEI10" s="213"/>
      <c r="CEK10" s="213"/>
      <c r="CEL10" s="213"/>
      <c r="CGA10" s="213"/>
      <c r="CGC10" s="213"/>
      <c r="CGD10" s="213"/>
      <c r="CHS10" s="213"/>
      <c r="CHU10" s="213"/>
      <c r="CHV10" s="213"/>
      <c r="CJK10" s="213"/>
      <c r="CJM10" s="213"/>
      <c r="CJN10" s="213"/>
      <c r="CLC10" s="213"/>
      <c r="CLE10" s="213"/>
      <c r="CLF10" s="213"/>
      <c r="CMU10" s="213"/>
      <c r="CMW10" s="213"/>
      <c r="CMX10" s="213"/>
      <c r="COM10" s="213"/>
      <c r="COO10" s="213"/>
      <c r="COP10" s="213"/>
      <c r="CQE10" s="213"/>
      <c r="CQG10" s="213"/>
      <c r="CQH10" s="213"/>
      <c r="CRW10" s="213"/>
      <c r="CRY10" s="213"/>
      <c r="CRZ10" s="213"/>
      <c r="CTO10" s="213"/>
      <c r="CTQ10" s="213"/>
      <c r="CTR10" s="213"/>
      <c r="CVG10" s="213"/>
      <c r="CVI10" s="213"/>
      <c r="CVJ10" s="213"/>
      <c r="CWY10" s="213"/>
      <c r="CXA10" s="213"/>
      <c r="CXB10" s="213"/>
      <c r="CYQ10" s="213"/>
      <c r="CYS10" s="213"/>
      <c r="CYT10" s="213"/>
      <c r="DAI10" s="213"/>
      <c r="DAK10" s="213"/>
      <c r="DAL10" s="213"/>
      <c r="DCA10" s="213"/>
      <c r="DCC10" s="213"/>
      <c r="DCD10" s="213"/>
      <c r="DDS10" s="213"/>
      <c r="DDU10" s="213"/>
      <c r="DDV10" s="213"/>
      <c r="DFK10" s="213"/>
      <c r="DFM10" s="213"/>
      <c r="DFN10" s="213"/>
      <c r="DHC10" s="213"/>
      <c r="DHE10" s="213"/>
      <c r="DHF10" s="213"/>
      <c r="DIU10" s="213"/>
      <c r="DIW10" s="213"/>
      <c r="DIX10" s="213"/>
      <c r="DKM10" s="213"/>
      <c r="DKO10" s="213"/>
      <c r="DKP10" s="213"/>
      <c r="DME10" s="213"/>
      <c r="DMG10" s="213"/>
      <c r="DMH10" s="213"/>
      <c r="DNW10" s="213"/>
      <c r="DNY10" s="213"/>
      <c r="DNZ10" s="213"/>
      <c r="DPO10" s="213"/>
      <c r="DPQ10" s="213"/>
      <c r="DPR10" s="213"/>
      <c r="DRG10" s="213"/>
      <c r="DRI10" s="213"/>
      <c r="DRJ10" s="213"/>
      <c r="DSY10" s="213"/>
      <c r="DTA10" s="213"/>
      <c r="DTB10" s="213"/>
      <c r="DUQ10" s="213"/>
      <c r="DUS10" s="213"/>
      <c r="DUT10" s="213"/>
      <c r="DWI10" s="213"/>
      <c r="DWK10" s="213"/>
      <c r="DWL10" s="213"/>
      <c r="DYA10" s="213"/>
      <c r="DYC10" s="213"/>
      <c r="DYD10" s="213"/>
      <c r="DZS10" s="213"/>
      <c r="DZU10" s="213"/>
      <c r="DZV10" s="213"/>
      <c r="EBK10" s="213"/>
      <c r="EBM10" s="213"/>
      <c r="EBN10" s="213"/>
      <c r="EDC10" s="213"/>
      <c r="EDE10" s="213"/>
      <c r="EDF10" s="213"/>
      <c r="EEU10" s="213"/>
      <c r="EEW10" s="213"/>
      <c r="EEX10" s="213"/>
      <c r="EGM10" s="213"/>
      <c r="EGO10" s="213"/>
      <c r="EGP10" s="213"/>
      <c r="EIE10" s="213"/>
      <c r="EIG10" s="213"/>
      <c r="EIH10" s="213"/>
      <c r="EJW10" s="213"/>
      <c r="EJY10" s="213"/>
      <c r="EJZ10" s="213"/>
      <c r="ELO10" s="213"/>
      <c r="ELQ10" s="213"/>
      <c r="ELR10" s="213"/>
      <c r="ENG10" s="213"/>
      <c r="ENI10" s="213"/>
      <c r="ENJ10" s="213"/>
      <c r="EOY10" s="213"/>
      <c r="EPA10" s="213"/>
      <c r="EPB10" s="213"/>
      <c r="EQQ10" s="213"/>
      <c r="EQS10" s="213"/>
      <c r="EQT10" s="213"/>
      <c r="ESI10" s="213"/>
      <c r="ESK10" s="213"/>
      <c r="ESL10" s="213"/>
      <c r="EUA10" s="213"/>
      <c r="EUC10" s="213"/>
      <c r="EUD10" s="213"/>
      <c r="EVS10" s="213"/>
      <c r="EVU10" s="213"/>
      <c r="EVV10" s="213"/>
      <c r="EXK10" s="213"/>
      <c r="EXM10" s="213"/>
      <c r="EXN10" s="213"/>
      <c r="EZC10" s="213"/>
      <c r="EZE10" s="213"/>
      <c r="EZF10" s="213"/>
      <c r="FAU10" s="213"/>
      <c r="FAW10" s="213"/>
      <c r="FAX10" s="213"/>
      <c r="FCM10" s="213"/>
      <c r="FCO10" s="213"/>
      <c r="FCP10" s="213"/>
      <c r="FEE10" s="213"/>
      <c r="FEG10" s="213"/>
      <c r="FEH10" s="213"/>
      <c r="FFW10" s="213"/>
      <c r="FFY10" s="213"/>
      <c r="FFZ10" s="213"/>
      <c r="FHO10" s="213"/>
      <c r="FHQ10" s="213"/>
      <c r="FHR10" s="213"/>
      <c r="FJG10" s="213"/>
      <c r="FJI10" s="213"/>
      <c r="FJJ10" s="213"/>
      <c r="FKY10" s="213"/>
      <c r="FLA10" s="213"/>
      <c r="FLB10" s="213"/>
      <c r="FMQ10" s="213"/>
      <c r="FMS10" s="213"/>
      <c r="FMT10" s="213"/>
      <c r="FOI10" s="213"/>
      <c r="FOK10" s="213"/>
      <c r="FOL10" s="213"/>
      <c r="FQA10" s="213"/>
      <c r="FQC10" s="213"/>
      <c r="FQD10" s="213"/>
      <c r="FRS10" s="213"/>
      <c r="FRU10" s="213"/>
      <c r="FRV10" s="213"/>
      <c r="FTK10" s="213"/>
      <c r="FTM10" s="213"/>
      <c r="FTN10" s="213"/>
      <c r="FVC10" s="213"/>
      <c r="FVE10" s="213"/>
      <c r="FVF10" s="213"/>
      <c r="FWU10" s="213"/>
      <c r="FWW10" s="213"/>
      <c r="FWX10" s="213"/>
      <c r="FYM10" s="213"/>
      <c r="FYO10" s="213"/>
      <c r="FYP10" s="213"/>
      <c r="GAE10" s="213"/>
      <c r="GAG10" s="213"/>
      <c r="GAH10" s="213"/>
      <c r="GBW10" s="213"/>
      <c r="GBY10" s="213"/>
      <c r="GBZ10" s="213"/>
      <c r="GDO10" s="213"/>
      <c r="GDQ10" s="213"/>
      <c r="GDR10" s="213"/>
      <c r="GFG10" s="213"/>
      <c r="GFI10" s="213"/>
      <c r="GFJ10" s="213"/>
      <c r="GGY10" s="213"/>
      <c r="GHA10" s="213"/>
      <c r="GHB10" s="213"/>
      <c r="GIQ10" s="213"/>
      <c r="GIS10" s="213"/>
      <c r="GIT10" s="213"/>
      <c r="GKI10" s="213"/>
      <c r="GKK10" s="213"/>
      <c r="GKL10" s="213"/>
      <c r="GMA10" s="213"/>
      <c r="GMC10" s="213"/>
      <c r="GMD10" s="213"/>
      <c r="GNS10" s="213"/>
      <c r="GNU10" s="213"/>
      <c r="GNV10" s="213"/>
      <c r="GPK10" s="213"/>
      <c r="GPM10" s="213"/>
      <c r="GPN10" s="213"/>
      <c r="GRC10" s="213"/>
      <c r="GRE10" s="213"/>
      <c r="GRF10" s="213"/>
      <c r="GSU10" s="213"/>
      <c r="GSW10" s="213"/>
      <c r="GSX10" s="213"/>
      <c r="GUM10" s="213"/>
      <c r="GUO10" s="213"/>
      <c r="GUP10" s="213"/>
      <c r="GWE10" s="213"/>
      <c r="GWG10" s="213"/>
      <c r="GWH10" s="213"/>
      <c r="GXW10" s="213"/>
      <c r="GXY10" s="213"/>
      <c r="GXZ10" s="213"/>
      <c r="GZO10" s="213"/>
      <c r="GZQ10" s="213"/>
      <c r="GZR10" s="213"/>
      <c r="HBG10" s="213"/>
      <c r="HBI10" s="213"/>
      <c r="HBJ10" s="213"/>
      <c r="HCY10" s="213"/>
      <c r="HDA10" s="213"/>
      <c r="HDB10" s="213"/>
      <c r="HEQ10" s="213"/>
      <c r="HES10" s="213"/>
      <c r="HET10" s="213"/>
      <c r="HGI10" s="213"/>
      <c r="HGK10" s="213"/>
      <c r="HGL10" s="213"/>
      <c r="HIA10" s="213"/>
      <c r="HIC10" s="213"/>
      <c r="HID10" s="213"/>
      <c r="HJS10" s="213"/>
      <c r="HJU10" s="213"/>
      <c r="HJV10" s="213"/>
      <c r="HLK10" s="213"/>
      <c r="HLM10" s="213"/>
      <c r="HLN10" s="213"/>
      <c r="HNC10" s="213"/>
      <c r="HNE10" s="213"/>
      <c r="HNF10" s="213"/>
      <c r="HOU10" s="213"/>
      <c r="HOW10" s="213"/>
      <c r="HOX10" s="213"/>
      <c r="HQM10" s="213"/>
      <c r="HQO10" s="213"/>
      <c r="HQP10" s="213"/>
      <c r="HSE10" s="213"/>
      <c r="HSG10" s="213"/>
      <c r="HSH10" s="213"/>
      <c r="HTW10" s="213"/>
      <c r="HTY10" s="213"/>
      <c r="HTZ10" s="213"/>
      <c r="HVO10" s="213"/>
      <c r="HVQ10" s="213"/>
      <c r="HVR10" s="213"/>
      <c r="HXG10" s="213"/>
      <c r="HXI10" s="213"/>
      <c r="HXJ10" s="213"/>
      <c r="HYY10" s="213"/>
      <c r="HZA10" s="213"/>
      <c r="HZB10" s="213"/>
      <c r="IAQ10" s="213"/>
      <c r="IAS10" s="213"/>
      <c r="IAT10" s="213"/>
      <c r="ICI10" s="213"/>
      <c r="ICK10" s="213"/>
      <c r="ICL10" s="213"/>
      <c r="IEA10" s="213"/>
      <c r="IEC10" s="213"/>
      <c r="IED10" s="213"/>
      <c r="IFS10" s="213"/>
      <c r="IFU10" s="213"/>
      <c r="IFV10" s="213"/>
      <c r="IHK10" s="213"/>
      <c r="IHM10" s="213"/>
      <c r="IHN10" s="213"/>
      <c r="IJC10" s="213"/>
      <c r="IJE10" s="213"/>
      <c r="IJF10" s="213"/>
      <c r="IKU10" s="213"/>
      <c r="IKW10" s="213"/>
      <c r="IKX10" s="213"/>
      <c r="IMM10" s="213"/>
      <c r="IMO10" s="213"/>
      <c r="IMP10" s="213"/>
      <c r="IOE10" s="213"/>
      <c r="IOG10" s="213"/>
      <c r="IOH10" s="213"/>
      <c r="IPW10" s="213"/>
      <c r="IPY10" s="213"/>
      <c r="IPZ10" s="213"/>
      <c r="IRO10" s="213"/>
      <c r="IRQ10" s="213"/>
      <c r="IRR10" s="213"/>
      <c r="ITG10" s="213"/>
      <c r="ITI10" s="213"/>
      <c r="ITJ10" s="213"/>
      <c r="IUY10" s="213"/>
      <c r="IVA10" s="213"/>
      <c r="IVB10" s="213"/>
      <c r="IWQ10" s="213"/>
      <c r="IWS10" s="213"/>
      <c r="IWT10" s="213"/>
      <c r="IYI10" s="213"/>
      <c r="IYK10" s="213"/>
      <c r="IYL10" s="213"/>
      <c r="JAA10" s="213"/>
      <c r="JAC10" s="213"/>
      <c r="JAD10" s="213"/>
      <c r="JBS10" s="213"/>
      <c r="JBU10" s="213"/>
      <c r="JBV10" s="213"/>
      <c r="JDK10" s="213"/>
      <c r="JDM10" s="213"/>
      <c r="JDN10" s="213"/>
      <c r="JFC10" s="213"/>
      <c r="JFE10" s="213"/>
      <c r="JFF10" s="213"/>
      <c r="JGU10" s="213"/>
      <c r="JGW10" s="213"/>
      <c r="JGX10" s="213"/>
      <c r="JIM10" s="213"/>
      <c r="JIO10" s="213"/>
      <c r="JIP10" s="213"/>
      <c r="JKE10" s="213"/>
      <c r="JKG10" s="213"/>
      <c r="JKH10" s="213"/>
      <c r="JLW10" s="213"/>
      <c r="JLY10" s="213"/>
      <c r="JLZ10" s="213"/>
      <c r="JNO10" s="213"/>
      <c r="JNQ10" s="213"/>
      <c r="JNR10" s="213"/>
      <c r="JPG10" s="213"/>
      <c r="JPI10" s="213"/>
      <c r="JPJ10" s="213"/>
      <c r="JQY10" s="213"/>
      <c r="JRA10" s="213"/>
      <c r="JRB10" s="213"/>
      <c r="JSQ10" s="213"/>
      <c r="JSS10" s="213"/>
      <c r="JST10" s="213"/>
      <c r="JUI10" s="213"/>
      <c r="JUK10" s="213"/>
      <c r="JUL10" s="213"/>
      <c r="JWA10" s="213"/>
      <c r="JWC10" s="213"/>
      <c r="JWD10" s="213"/>
      <c r="JXS10" s="213"/>
      <c r="JXU10" s="213"/>
      <c r="JXV10" s="213"/>
      <c r="JZK10" s="213"/>
      <c r="JZM10" s="213"/>
      <c r="JZN10" s="213"/>
      <c r="KBC10" s="213"/>
      <c r="KBE10" s="213"/>
      <c r="KBF10" s="213"/>
      <c r="KCU10" s="213"/>
      <c r="KCW10" s="213"/>
      <c r="KCX10" s="213"/>
      <c r="KEM10" s="213"/>
      <c r="KEO10" s="213"/>
      <c r="KEP10" s="213"/>
      <c r="KGE10" s="213"/>
      <c r="KGG10" s="213"/>
      <c r="KGH10" s="213"/>
      <c r="KHW10" s="213"/>
      <c r="KHY10" s="213"/>
      <c r="KHZ10" s="213"/>
      <c r="KJO10" s="213"/>
      <c r="KJQ10" s="213"/>
      <c r="KJR10" s="213"/>
      <c r="KLG10" s="213"/>
      <c r="KLI10" s="213"/>
      <c r="KLJ10" s="213"/>
      <c r="KMY10" s="213"/>
      <c r="KNA10" s="213"/>
      <c r="KNB10" s="213"/>
      <c r="KOQ10" s="213"/>
      <c r="KOS10" s="213"/>
      <c r="KOT10" s="213"/>
      <c r="KQI10" s="213"/>
      <c r="KQK10" s="213"/>
      <c r="KQL10" s="213"/>
      <c r="KSA10" s="213"/>
      <c r="KSC10" s="213"/>
      <c r="KSD10" s="213"/>
      <c r="KTS10" s="213"/>
      <c r="KTU10" s="213"/>
      <c r="KTV10" s="213"/>
      <c r="KVK10" s="213"/>
      <c r="KVM10" s="213"/>
      <c r="KVN10" s="213"/>
      <c r="KXC10" s="213"/>
      <c r="KXE10" s="213"/>
      <c r="KXF10" s="213"/>
      <c r="KYU10" s="213"/>
      <c r="KYW10" s="213"/>
      <c r="KYX10" s="213"/>
      <c r="LAM10" s="213"/>
      <c r="LAO10" s="213"/>
      <c r="LAP10" s="213"/>
      <c r="LCE10" s="213"/>
      <c r="LCG10" s="213"/>
      <c r="LCH10" s="213"/>
      <c r="LDW10" s="213"/>
      <c r="LDY10" s="213"/>
      <c r="LDZ10" s="213"/>
      <c r="LFO10" s="213"/>
      <c r="LFQ10" s="213"/>
      <c r="LFR10" s="213"/>
      <c r="LHG10" s="213"/>
      <c r="LHI10" s="213"/>
      <c r="LHJ10" s="213"/>
      <c r="LIY10" s="213"/>
      <c r="LJA10" s="213"/>
      <c r="LJB10" s="213"/>
      <c r="LKQ10" s="213"/>
      <c r="LKS10" s="213"/>
      <c r="LKT10" s="213"/>
      <c r="LMI10" s="213"/>
      <c r="LMK10" s="213"/>
      <c r="LML10" s="213"/>
      <c r="LOA10" s="213"/>
      <c r="LOC10" s="213"/>
      <c r="LOD10" s="213"/>
      <c r="LPS10" s="213"/>
      <c r="LPU10" s="213"/>
      <c r="LPV10" s="213"/>
      <c r="LRK10" s="213"/>
      <c r="LRM10" s="213"/>
      <c r="LRN10" s="213"/>
      <c r="LTC10" s="213"/>
      <c r="LTE10" s="213"/>
      <c r="LTF10" s="213"/>
      <c r="LUU10" s="213"/>
      <c r="LUW10" s="213"/>
      <c r="LUX10" s="213"/>
      <c r="LWM10" s="213"/>
      <c r="LWO10" s="213"/>
      <c r="LWP10" s="213"/>
      <c r="LYE10" s="213"/>
      <c r="LYG10" s="213"/>
      <c r="LYH10" s="213"/>
      <c r="LZW10" s="213"/>
      <c r="LZY10" s="213"/>
      <c r="LZZ10" s="213"/>
      <c r="MBO10" s="213"/>
      <c r="MBQ10" s="213"/>
      <c r="MBR10" s="213"/>
      <c r="MDG10" s="213"/>
      <c r="MDI10" s="213"/>
      <c r="MDJ10" s="213"/>
      <c r="MEY10" s="213"/>
      <c r="MFA10" s="213"/>
      <c r="MFB10" s="213"/>
      <c r="MGQ10" s="213"/>
      <c r="MGS10" s="213"/>
      <c r="MGT10" s="213"/>
      <c r="MII10" s="213"/>
      <c r="MIK10" s="213"/>
      <c r="MIL10" s="213"/>
      <c r="MKA10" s="213"/>
      <c r="MKC10" s="213"/>
      <c r="MKD10" s="213"/>
      <c r="MLS10" s="213"/>
      <c r="MLU10" s="213"/>
      <c r="MLV10" s="213"/>
      <c r="MNK10" s="213"/>
      <c r="MNM10" s="213"/>
      <c r="MNN10" s="213"/>
      <c r="MPC10" s="213"/>
      <c r="MPE10" s="213"/>
      <c r="MPF10" s="213"/>
      <c r="MQU10" s="213"/>
      <c r="MQW10" s="213"/>
      <c r="MQX10" s="213"/>
      <c r="MSM10" s="213"/>
      <c r="MSO10" s="213"/>
      <c r="MSP10" s="213"/>
      <c r="MUE10" s="213"/>
      <c r="MUG10" s="213"/>
      <c r="MUH10" s="213"/>
      <c r="MVW10" s="213"/>
      <c r="MVY10" s="213"/>
      <c r="MVZ10" s="213"/>
      <c r="MXO10" s="213"/>
      <c r="MXQ10" s="213"/>
      <c r="MXR10" s="213"/>
      <c r="MZG10" s="213"/>
      <c r="MZI10" s="213"/>
      <c r="MZJ10" s="213"/>
      <c r="NAY10" s="213"/>
      <c r="NBA10" s="213"/>
      <c r="NBB10" s="213"/>
      <c r="NCQ10" s="213"/>
      <c r="NCS10" s="213"/>
      <c r="NCT10" s="213"/>
      <c r="NEI10" s="213"/>
      <c r="NEK10" s="213"/>
      <c r="NEL10" s="213"/>
      <c r="NGA10" s="213"/>
      <c r="NGC10" s="213"/>
      <c r="NGD10" s="213"/>
      <c r="NHS10" s="213"/>
      <c r="NHU10" s="213"/>
      <c r="NHV10" s="213"/>
      <c r="NJK10" s="213"/>
      <c r="NJM10" s="213"/>
      <c r="NJN10" s="213"/>
      <c r="NLC10" s="213"/>
      <c r="NLE10" s="213"/>
      <c r="NLF10" s="213"/>
      <c r="NMU10" s="213"/>
      <c r="NMW10" s="213"/>
      <c r="NMX10" s="213"/>
      <c r="NOM10" s="213"/>
      <c r="NOO10" s="213"/>
      <c r="NOP10" s="213"/>
      <c r="NQE10" s="213"/>
      <c r="NQG10" s="213"/>
      <c r="NQH10" s="213"/>
      <c r="NRW10" s="213"/>
      <c r="NRY10" s="213"/>
      <c r="NRZ10" s="213"/>
      <c r="NTO10" s="213"/>
      <c r="NTQ10" s="213"/>
      <c r="NTR10" s="213"/>
      <c r="NVG10" s="213"/>
      <c r="NVI10" s="213"/>
      <c r="NVJ10" s="213"/>
      <c r="NWY10" s="213"/>
      <c r="NXA10" s="213"/>
      <c r="NXB10" s="213"/>
      <c r="NYQ10" s="213"/>
      <c r="NYS10" s="213"/>
      <c r="NYT10" s="213"/>
      <c r="OAI10" s="213"/>
      <c r="OAK10" s="213"/>
      <c r="OAL10" s="213"/>
      <c r="OCA10" s="213"/>
      <c r="OCC10" s="213"/>
      <c r="OCD10" s="213"/>
      <c r="ODS10" s="213"/>
      <c r="ODU10" s="213"/>
      <c r="ODV10" s="213"/>
      <c r="OFK10" s="213"/>
      <c r="OFM10" s="213"/>
      <c r="OFN10" s="213"/>
      <c r="OHC10" s="213"/>
      <c r="OHE10" s="213"/>
      <c r="OHF10" s="213"/>
      <c r="OIU10" s="213"/>
      <c r="OIW10" s="213"/>
      <c r="OIX10" s="213"/>
      <c r="OKM10" s="213"/>
      <c r="OKO10" s="213"/>
      <c r="OKP10" s="213"/>
      <c r="OME10" s="213"/>
      <c r="OMG10" s="213"/>
      <c r="OMH10" s="213"/>
      <c r="ONW10" s="213"/>
      <c r="ONY10" s="213"/>
      <c r="ONZ10" s="213"/>
      <c r="OPO10" s="213"/>
      <c r="OPQ10" s="213"/>
      <c r="OPR10" s="213"/>
      <c r="ORG10" s="213"/>
      <c r="ORI10" s="213"/>
      <c r="ORJ10" s="213"/>
      <c r="OSY10" s="213"/>
      <c r="OTA10" s="213"/>
      <c r="OTB10" s="213"/>
      <c r="OUQ10" s="213"/>
      <c r="OUS10" s="213"/>
      <c r="OUT10" s="213"/>
      <c r="OWI10" s="213"/>
      <c r="OWK10" s="213"/>
      <c r="OWL10" s="213"/>
      <c r="OYA10" s="213"/>
      <c r="OYC10" s="213"/>
      <c r="OYD10" s="213"/>
      <c r="OZS10" s="213"/>
      <c r="OZU10" s="213"/>
      <c r="OZV10" s="213"/>
      <c r="PBK10" s="213"/>
      <c r="PBM10" s="213"/>
      <c r="PBN10" s="213"/>
      <c r="PDC10" s="213"/>
      <c r="PDE10" s="213"/>
      <c r="PDF10" s="213"/>
      <c r="PEU10" s="213"/>
      <c r="PEW10" s="213"/>
      <c r="PEX10" s="213"/>
      <c r="PGM10" s="213"/>
      <c r="PGO10" s="213"/>
      <c r="PGP10" s="213"/>
      <c r="PIE10" s="213"/>
      <c r="PIG10" s="213"/>
      <c r="PIH10" s="213"/>
      <c r="PJW10" s="213"/>
      <c r="PJY10" s="213"/>
      <c r="PJZ10" s="213"/>
      <c r="PLO10" s="213"/>
      <c r="PLQ10" s="213"/>
      <c r="PLR10" s="213"/>
      <c r="PNG10" s="213"/>
      <c r="PNI10" s="213"/>
      <c r="PNJ10" s="213"/>
      <c r="POY10" s="213"/>
      <c r="PPA10" s="213"/>
      <c r="PPB10" s="213"/>
      <c r="PQQ10" s="213"/>
      <c r="PQS10" s="213"/>
      <c r="PQT10" s="213"/>
      <c r="PSI10" s="213"/>
      <c r="PSK10" s="213"/>
      <c r="PSL10" s="213"/>
      <c r="PUA10" s="213"/>
      <c r="PUC10" s="213"/>
      <c r="PUD10" s="213"/>
      <c r="PVS10" s="213"/>
      <c r="PVU10" s="213"/>
      <c r="PVV10" s="213"/>
      <c r="PXK10" s="213"/>
      <c r="PXM10" s="213"/>
      <c r="PXN10" s="213"/>
      <c r="PZC10" s="213"/>
      <c r="PZE10" s="213"/>
      <c r="PZF10" s="213"/>
      <c r="QAU10" s="213"/>
      <c r="QAW10" s="213"/>
      <c r="QAX10" s="213"/>
      <c r="QCM10" s="213"/>
      <c r="QCO10" s="213"/>
      <c r="QCP10" s="213"/>
      <c r="QEE10" s="213"/>
      <c r="QEG10" s="213"/>
      <c r="QEH10" s="213"/>
      <c r="QFW10" s="213"/>
      <c r="QFY10" s="213"/>
      <c r="QFZ10" s="213"/>
      <c r="QHO10" s="213"/>
      <c r="QHQ10" s="213"/>
      <c r="QHR10" s="213"/>
      <c r="QJG10" s="213"/>
      <c r="QJI10" s="213"/>
      <c r="QJJ10" s="213"/>
      <c r="QKY10" s="213"/>
      <c r="QLA10" s="213"/>
      <c r="QLB10" s="213"/>
      <c r="QMQ10" s="213"/>
      <c r="QMS10" s="213"/>
      <c r="QMT10" s="213"/>
      <c r="QOI10" s="213"/>
      <c r="QOK10" s="213"/>
      <c r="QOL10" s="213"/>
      <c r="QQA10" s="213"/>
      <c r="QQC10" s="213"/>
      <c r="QQD10" s="213"/>
      <c r="QRS10" s="213"/>
      <c r="QRU10" s="213"/>
      <c r="QRV10" s="213"/>
      <c r="QTK10" s="213"/>
      <c r="QTM10" s="213"/>
      <c r="QTN10" s="213"/>
      <c r="QVC10" s="213"/>
      <c r="QVE10" s="213"/>
      <c r="QVF10" s="213"/>
      <c r="QWU10" s="213"/>
      <c r="QWW10" s="213"/>
      <c r="QWX10" s="213"/>
      <c r="QYM10" s="213"/>
      <c r="QYO10" s="213"/>
      <c r="QYP10" s="213"/>
      <c r="RAE10" s="213"/>
      <c r="RAG10" s="213"/>
      <c r="RAH10" s="213"/>
      <c r="RBW10" s="213"/>
      <c r="RBY10" s="213"/>
      <c r="RBZ10" s="213"/>
      <c r="RDO10" s="213"/>
      <c r="RDQ10" s="213"/>
      <c r="RDR10" s="213"/>
      <c r="RFG10" s="213"/>
      <c r="RFI10" s="213"/>
      <c r="RFJ10" s="213"/>
      <c r="RGY10" s="213"/>
      <c r="RHA10" s="213"/>
      <c r="RHB10" s="213"/>
      <c r="RIQ10" s="213"/>
      <c r="RIS10" s="213"/>
      <c r="RIT10" s="213"/>
      <c r="RKI10" s="213"/>
      <c r="RKK10" s="213"/>
      <c r="RKL10" s="213"/>
      <c r="RMA10" s="213"/>
      <c r="RMC10" s="213"/>
      <c r="RMD10" s="213"/>
      <c r="RNS10" s="213"/>
      <c r="RNU10" s="213"/>
      <c r="RNV10" s="213"/>
      <c r="RPK10" s="213"/>
      <c r="RPM10" s="213"/>
      <c r="RPN10" s="213"/>
      <c r="RRC10" s="213"/>
      <c r="RRE10" s="213"/>
      <c r="RRF10" s="213"/>
      <c r="RSU10" s="213"/>
      <c r="RSW10" s="213"/>
      <c r="RSX10" s="213"/>
      <c r="RUM10" s="213"/>
      <c r="RUO10" s="213"/>
      <c r="RUP10" s="213"/>
      <c r="RWE10" s="213"/>
      <c r="RWG10" s="213"/>
      <c r="RWH10" s="213"/>
      <c r="RXW10" s="213"/>
      <c r="RXY10" s="213"/>
      <c r="RXZ10" s="213"/>
      <c r="RZO10" s="213"/>
      <c r="RZQ10" s="213"/>
      <c r="RZR10" s="213"/>
      <c r="SBG10" s="213"/>
      <c r="SBI10" s="213"/>
      <c r="SBJ10" s="213"/>
      <c r="SCY10" s="213"/>
      <c r="SDA10" s="213"/>
      <c r="SDB10" s="213"/>
      <c r="SEQ10" s="213"/>
      <c r="SES10" s="213"/>
      <c r="SET10" s="213"/>
      <c r="SGI10" s="213"/>
      <c r="SGK10" s="213"/>
      <c r="SGL10" s="213"/>
      <c r="SIA10" s="213"/>
      <c r="SIC10" s="213"/>
      <c r="SID10" s="213"/>
      <c r="SJS10" s="213"/>
      <c r="SJU10" s="213"/>
      <c r="SJV10" s="213"/>
      <c r="SLK10" s="213"/>
      <c r="SLM10" s="213"/>
      <c r="SLN10" s="213"/>
      <c r="SNC10" s="213"/>
      <c r="SNE10" s="213"/>
      <c r="SNF10" s="213"/>
      <c r="SOU10" s="213"/>
      <c r="SOW10" s="213"/>
      <c r="SOX10" s="213"/>
      <c r="SQM10" s="213"/>
      <c r="SQO10" s="213"/>
      <c r="SQP10" s="213"/>
      <c r="SSE10" s="213"/>
      <c r="SSG10" s="213"/>
      <c r="SSH10" s="213"/>
      <c r="STW10" s="213"/>
      <c r="STY10" s="213"/>
      <c r="STZ10" s="213"/>
      <c r="SVO10" s="213"/>
      <c r="SVQ10" s="213"/>
      <c r="SVR10" s="213"/>
      <c r="SXG10" s="213"/>
      <c r="SXI10" s="213"/>
      <c r="SXJ10" s="213"/>
      <c r="SYY10" s="213"/>
      <c r="SZA10" s="213"/>
      <c r="SZB10" s="213"/>
      <c r="TAQ10" s="213"/>
      <c r="TAS10" s="213"/>
      <c r="TAT10" s="213"/>
      <c r="TCI10" s="213"/>
      <c r="TCK10" s="213"/>
      <c r="TCL10" s="213"/>
      <c r="TEA10" s="213"/>
      <c r="TEC10" s="213"/>
      <c r="TED10" s="213"/>
      <c r="TFS10" s="213"/>
      <c r="TFU10" s="213"/>
      <c r="TFV10" s="213"/>
      <c r="THK10" s="213"/>
      <c r="THM10" s="213"/>
      <c r="THN10" s="213"/>
      <c r="TJC10" s="213"/>
      <c r="TJE10" s="213"/>
      <c r="TJF10" s="213"/>
      <c r="TKU10" s="213"/>
      <c r="TKW10" s="213"/>
      <c r="TKX10" s="213"/>
      <c r="TMM10" s="213"/>
      <c r="TMO10" s="213"/>
      <c r="TMP10" s="213"/>
      <c r="TOE10" s="213"/>
      <c r="TOG10" s="213"/>
      <c r="TOH10" s="213"/>
      <c r="TPW10" s="213"/>
      <c r="TPY10" s="213"/>
      <c r="TPZ10" s="213"/>
      <c r="TRO10" s="213"/>
      <c r="TRQ10" s="213"/>
      <c r="TRR10" s="213"/>
      <c r="TTG10" s="213"/>
      <c r="TTI10" s="213"/>
      <c r="TTJ10" s="213"/>
      <c r="TUY10" s="213"/>
      <c r="TVA10" s="213"/>
      <c r="TVB10" s="213"/>
      <c r="TWQ10" s="213"/>
      <c r="TWS10" s="213"/>
      <c r="TWT10" s="213"/>
      <c r="TYI10" s="213"/>
      <c r="TYK10" s="213"/>
      <c r="TYL10" s="213"/>
      <c r="UAA10" s="213"/>
      <c r="UAC10" s="213"/>
      <c r="UAD10" s="213"/>
      <c r="UBS10" s="213"/>
      <c r="UBU10" s="213"/>
      <c r="UBV10" s="213"/>
      <c r="UDK10" s="213"/>
      <c r="UDM10" s="213"/>
      <c r="UDN10" s="213"/>
      <c r="UFC10" s="213"/>
      <c r="UFE10" s="213"/>
      <c r="UFF10" s="213"/>
      <c r="UGU10" s="213"/>
      <c r="UGW10" s="213"/>
      <c r="UGX10" s="213"/>
      <c r="UIM10" s="213"/>
      <c r="UIO10" s="213"/>
      <c r="UIP10" s="213"/>
      <c r="UKE10" s="213"/>
      <c r="UKG10" s="213"/>
      <c r="UKH10" s="213"/>
      <c r="ULW10" s="213"/>
      <c r="ULY10" s="213"/>
      <c r="ULZ10" s="213"/>
      <c r="UNO10" s="213"/>
      <c r="UNQ10" s="213"/>
      <c r="UNR10" s="213"/>
      <c r="UPG10" s="213"/>
      <c r="UPI10" s="213"/>
      <c r="UPJ10" s="213"/>
      <c r="UQY10" s="213"/>
      <c r="URA10" s="213"/>
      <c r="URB10" s="213"/>
      <c r="USQ10" s="213"/>
      <c r="USS10" s="213"/>
      <c r="UST10" s="213"/>
      <c r="UUI10" s="213"/>
      <c r="UUK10" s="213"/>
      <c r="UUL10" s="213"/>
      <c r="UWA10" s="213"/>
      <c r="UWC10" s="213"/>
      <c r="UWD10" s="213"/>
      <c r="UXS10" s="213"/>
      <c r="UXU10" s="213"/>
      <c r="UXV10" s="213"/>
      <c r="UZK10" s="213"/>
      <c r="UZM10" s="213"/>
      <c r="UZN10" s="213"/>
      <c r="VBC10" s="213"/>
      <c r="VBE10" s="213"/>
      <c r="VBF10" s="213"/>
      <c r="VCU10" s="213"/>
      <c r="VCW10" s="213"/>
      <c r="VCX10" s="213"/>
      <c r="VEM10" s="213"/>
      <c r="VEO10" s="213"/>
      <c r="VEP10" s="213"/>
      <c r="VGE10" s="213"/>
      <c r="VGG10" s="213"/>
      <c r="VGH10" s="213"/>
      <c r="VHW10" s="213"/>
      <c r="VHY10" s="213"/>
      <c r="VHZ10" s="213"/>
      <c r="VJO10" s="213"/>
      <c r="VJQ10" s="213"/>
      <c r="VJR10" s="213"/>
      <c r="VLG10" s="213"/>
      <c r="VLI10" s="213"/>
      <c r="VLJ10" s="213"/>
      <c r="VMY10" s="213"/>
      <c r="VNA10" s="213"/>
      <c r="VNB10" s="213"/>
      <c r="VOQ10" s="213"/>
      <c r="VOS10" s="213"/>
      <c r="VOT10" s="213"/>
      <c r="VQI10" s="213"/>
      <c r="VQK10" s="213"/>
      <c r="VQL10" s="213"/>
      <c r="VSA10" s="213"/>
      <c r="VSC10" s="213"/>
      <c r="VSD10" s="213"/>
      <c r="VTS10" s="213"/>
      <c r="VTU10" s="213"/>
      <c r="VTV10" s="213"/>
      <c r="VVK10" s="213"/>
      <c r="VVM10" s="213"/>
      <c r="VVN10" s="213"/>
      <c r="VXC10" s="213"/>
      <c r="VXE10" s="213"/>
      <c r="VXF10" s="213"/>
      <c r="VYU10" s="213"/>
      <c r="VYW10" s="213"/>
      <c r="VYX10" s="213"/>
      <c r="WAM10" s="213"/>
      <c r="WAO10" s="213"/>
      <c r="WAP10" s="213"/>
      <c r="WCE10" s="213"/>
      <c r="WCG10" s="213"/>
      <c r="WCH10" s="213"/>
      <c r="WDW10" s="213"/>
      <c r="WDY10" s="213"/>
      <c r="WDZ10" s="213"/>
      <c r="WFO10" s="213"/>
      <c r="WFQ10" s="213"/>
      <c r="WFR10" s="213"/>
      <c r="WHG10" s="213"/>
      <c r="WHI10" s="213"/>
      <c r="WHJ10" s="213"/>
      <c r="WIY10" s="213"/>
      <c r="WJA10" s="213"/>
      <c r="WJB10" s="213"/>
      <c r="WKQ10" s="213"/>
      <c r="WKS10" s="213"/>
      <c r="WKT10" s="213"/>
      <c r="WMI10" s="213"/>
      <c r="WMK10" s="213"/>
      <c r="WML10" s="213"/>
      <c r="WOA10" s="213"/>
      <c r="WOC10" s="213"/>
      <c r="WOD10" s="213"/>
      <c r="WPS10" s="213"/>
      <c r="WPU10" s="213"/>
      <c r="WPV10" s="213"/>
      <c r="WRK10" s="213"/>
      <c r="WRM10" s="213"/>
      <c r="WRN10" s="213"/>
      <c r="WTC10" s="213"/>
      <c r="WTE10" s="213"/>
      <c r="WTF10" s="213"/>
      <c r="WUU10" s="213"/>
      <c r="WUW10" s="213"/>
      <c r="WUX10" s="213"/>
      <c r="WWM10" s="213"/>
      <c r="WWO10" s="213"/>
      <c r="WWP10" s="213"/>
      <c r="WYE10" s="213"/>
      <c r="WYG10" s="213"/>
      <c r="WYH10" s="213"/>
      <c r="WZW10" s="213"/>
      <c r="WZY10" s="213"/>
      <c r="WZZ10" s="213"/>
      <c r="XBO10" s="213"/>
      <c r="XBQ10" s="213"/>
      <c r="XBR10" s="213"/>
      <c r="XDG10" s="213"/>
      <c r="XDI10" s="213"/>
      <c r="XDJ10" s="213"/>
      <c r="XEY10" s="213"/>
      <c r="XFA10" s="213"/>
      <c r="XFB10" s="213"/>
    </row>
    <row r="11" s="76" customFormat="1" ht="25" customHeight="1" spans="1:52">
      <c r="A11" s="69">
        <v>5</v>
      </c>
      <c r="B11" s="69" t="s">
        <v>166</v>
      </c>
      <c r="C11" s="69" t="s">
        <v>167</v>
      </c>
      <c r="D11" s="69" t="s">
        <v>168</v>
      </c>
      <c r="E11" s="149" t="s">
        <v>169</v>
      </c>
      <c r="F11" s="69">
        <v>3</v>
      </c>
      <c r="G11" s="287" t="s">
        <v>170</v>
      </c>
      <c r="H11" s="69"/>
      <c r="I11" s="69"/>
      <c r="J11" s="69"/>
      <c r="K11" s="69"/>
      <c r="L11" s="69"/>
      <c r="M11" s="69"/>
      <c r="N11" s="69"/>
      <c r="O11" s="69"/>
      <c r="P11" s="27">
        <f t="shared" si="2"/>
        <v>0</v>
      </c>
      <c r="Q11" s="69">
        <v>1</v>
      </c>
      <c r="R11" s="27">
        <f t="shared" si="3"/>
        <v>300</v>
      </c>
      <c r="S11" s="69"/>
      <c r="T11" s="69"/>
      <c r="U11" s="27">
        <f t="shared" si="4"/>
        <v>300</v>
      </c>
      <c r="V11" s="69"/>
      <c r="W11" s="69"/>
      <c r="X11" s="69"/>
      <c r="Y11" s="69"/>
      <c r="Z11" s="27">
        <f t="shared" si="5"/>
        <v>0</v>
      </c>
      <c r="AA11" s="69"/>
      <c r="AB11" s="27">
        <f t="shared" si="6"/>
        <v>0</v>
      </c>
      <c r="AC11" s="69"/>
      <c r="AD11" s="69"/>
      <c r="AE11" s="69">
        <v>1</v>
      </c>
      <c r="AF11" s="27">
        <f t="shared" si="7"/>
        <v>1000</v>
      </c>
      <c r="AG11" s="69"/>
      <c r="AH11" s="27">
        <f t="shared" si="8"/>
        <v>0</v>
      </c>
      <c r="AI11" s="69">
        <v>1</v>
      </c>
      <c r="AJ11" s="27">
        <f t="shared" si="9"/>
        <v>300</v>
      </c>
      <c r="AK11" s="69"/>
      <c r="AL11" s="27">
        <f t="shared" si="10"/>
        <v>0</v>
      </c>
      <c r="AM11" s="27">
        <f t="shared" si="11"/>
        <v>1300</v>
      </c>
      <c r="AN11" s="69">
        <v>25</v>
      </c>
      <c r="AO11" s="27">
        <f t="shared" si="12"/>
        <v>500</v>
      </c>
      <c r="AP11" s="69">
        <v>20</v>
      </c>
      <c r="AQ11" s="69">
        <v>400</v>
      </c>
      <c r="AR11" s="27">
        <f t="shared" si="13"/>
        <v>900</v>
      </c>
      <c r="AS11" s="69">
        <v>1</v>
      </c>
      <c r="AT11" s="27">
        <f t="shared" si="14"/>
        <v>200</v>
      </c>
      <c r="AU11" s="69">
        <v>1</v>
      </c>
      <c r="AV11" s="27">
        <f t="shared" si="15"/>
        <v>600</v>
      </c>
      <c r="AW11" s="27">
        <f t="shared" si="16"/>
        <v>800</v>
      </c>
      <c r="AX11" s="27">
        <f t="shared" si="17"/>
        <v>3300</v>
      </c>
      <c r="AY11" s="69">
        <v>3000</v>
      </c>
      <c r="AZ11" s="69">
        <v>3000</v>
      </c>
    </row>
    <row r="12" s="76" customFormat="1" ht="25" customHeight="1" spans="1:52">
      <c r="A12" s="69" t="s">
        <v>1043</v>
      </c>
      <c r="B12" s="69" t="s">
        <v>171</v>
      </c>
      <c r="C12" s="69" t="s">
        <v>172</v>
      </c>
      <c r="D12" s="69" t="s">
        <v>173</v>
      </c>
      <c r="E12" s="149" t="s">
        <v>174</v>
      </c>
      <c r="F12" s="68">
        <v>4</v>
      </c>
      <c r="G12" s="69" t="s">
        <v>175</v>
      </c>
      <c r="H12" s="68"/>
      <c r="I12" s="68"/>
      <c r="J12" s="68"/>
      <c r="K12" s="68"/>
      <c r="L12" s="68"/>
      <c r="N12" s="68"/>
      <c r="P12" s="27">
        <f t="shared" si="2"/>
        <v>0</v>
      </c>
      <c r="Q12" s="68">
        <v>2</v>
      </c>
      <c r="R12" s="27">
        <f t="shared" si="3"/>
        <v>600</v>
      </c>
      <c r="S12" s="68"/>
      <c r="T12" s="68"/>
      <c r="U12" s="27">
        <f t="shared" si="4"/>
        <v>600</v>
      </c>
      <c r="V12" s="68"/>
      <c r="W12" s="69"/>
      <c r="X12" s="68"/>
      <c r="Y12" s="68"/>
      <c r="Z12" s="27">
        <f t="shared" si="5"/>
        <v>0</v>
      </c>
      <c r="AA12" s="68"/>
      <c r="AB12" s="27">
        <f t="shared" si="6"/>
        <v>0</v>
      </c>
      <c r="AC12" s="68"/>
      <c r="AD12" s="68"/>
      <c r="AE12" s="68"/>
      <c r="AF12" s="27">
        <f t="shared" si="7"/>
        <v>0</v>
      </c>
      <c r="AG12" s="68"/>
      <c r="AH12" s="27">
        <f t="shared" si="8"/>
        <v>0</v>
      </c>
      <c r="AI12" s="68">
        <v>4</v>
      </c>
      <c r="AJ12" s="27">
        <f t="shared" si="9"/>
        <v>1200</v>
      </c>
      <c r="AK12" s="68"/>
      <c r="AL12" s="27">
        <f t="shared" si="10"/>
        <v>0</v>
      </c>
      <c r="AM12" s="27">
        <f t="shared" si="11"/>
        <v>1200</v>
      </c>
      <c r="AN12" s="68">
        <v>10</v>
      </c>
      <c r="AO12" s="27">
        <f t="shared" si="12"/>
        <v>200</v>
      </c>
      <c r="AP12" s="68"/>
      <c r="AQ12" s="68"/>
      <c r="AR12" s="27">
        <f t="shared" si="13"/>
        <v>200</v>
      </c>
      <c r="AS12" s="68"/>
      <c r="AT12" s="27">
        <f t="shared" si="14"/>
        <v>0</v>
      </c>
      <c r="AU12" s="68"/>
      <c r="AV12" s="27">
        <f t="shared" si="15"/>
        <v>0</v>
      </c>
      <c r="AW12" s="27">
        <f t="shared" si="16"/>
        <v>0</v>
      </c>
      <c r="AX12" s="27">
        <f t="shared" si="17"/>
        <v>2000</v>
      </c>
      <c r="AY12" s="68">
        <v>4000</v>
      </c>
      <c r="AZ12" s="68">
        <v>2000</v>
      </c>
    </row>
    <row r="13" s="76" customFormat="1" ht="25" customHeight="1" spans="1:52">
      <c r="A13" s="69">
        <v>7</v>
      </c>
      <c r="B13" s="69" t="s">
        <v>171</v>
      </c>
      <c r="C13" s="69" t="s">
        <v>176</v>
      </c>
      <c r="D13" s="27" t="s">
        <v>177</v>
      </c>
      <c r="E13" s="149" t="s">
        <v>178</v>
      </c>
      <c r="F13" s="69">
        <v>1</v>
      </c>
      <c r="G13" s="69" t="s">
        <v>179</v>
      </c>
      <c r="H13" s="69"/>
      <c r="I13" s="69"/>
      <c r="J13" s="69"/>
      <c r="K13" s="69"/>
      <c r="L13" s="69"/>
      <c r="M13" s="69"/>
      <c r="N13" s="69"/>
      <c r="O13" s="69"/>
      <c r="P13" s="27">
        <f t="shared" si="2"/>
        <v>0</v>
      </c>
      <c r="Q13" s="68">
        <v>1</v>
      </c>
      <c r="R13" s="27">
        <f t="shared" si="3"/>
        <v>300</v>
      </c>
      <c r="S13" s="69"/>
      <c r="T13" s="69"/>
      <c r="U13" s="27">
        <f t="shared" si="4"/>
        <v>300</v>
      </c>
      <c r="V13" s="69"/>
      <c r="W13" s="27">
        <f>V13*400</f>
        <v>0</v>
      </c>
      <c r="X13" s="69"/>
      <c r="Y13" s="69"/>
      <c r="Z13" s="27">
        <f t="shared" si="5"/>
        <v>0</v>
      </c>
      <c r="AA13" s="69"/>
      <c r="AB13" s="27">
        <f t="shared" si="6"/>
        <v>0</v>
      </c>
      <c r="AC13" s="68"/>
      <c r="AD13" s="68"/>
      <c r="AE13" s="68"/>
      <c r="AF13" s="27">
        <f t="shared" si="7"/>
        <v>0</v>
      </c>
      <c r="AG13" s="68"/>
      <c r="AH13" s="27">
        <f t="shared" si="8"/>
        <v>0</v>
      </c>
      <c r="AI13" s="68">
        <v>2</v>
      </c>
      <c r="AJ13" s="27">
        <f t="shared" si="9"/>
        <v>600</v>
      </c>
      <c r="AK13" s="69"/>
      <c r="AL13" s="27">
        <f t="shared" si="10"/>
        <v>0</v>
      </c>
      <c r="AM13" s="27">
        <f t="shared" si="11"/>
        <v>600</v>
      </c>
      <c r="AN13" s="68">
        <v>10</v>
      </c>
      <c r="AO13" s="27">
        <f t="shared" si="12"/>
        <v>200</v>
      </c>
      <c r="AP13" s="68"/>
      <c r="AQ13" s="68"/>
      <c r="AR13" s="27">
        <f t="shared" si="13"/>
        <v>200</v>
      </c>
      <c r="AS13" s="69"/>
      <c r="AT13" s="27">
        <f t="shared" si="14"/>
        <v>0</v>
      </c>
      <c r="AU13" s="69"/>
      <c r="AV13" s="27">
        <f t="shared" si="15"/>
        <v>0</v>
      </c>
      <c r="AW13" s="27">
        <f t="shared" si="16"/>
        <v>0</v>
      </c>
      <c r="AX13" s="27">
        <f t="shared" si="17"/>
        <v>1100</v>
      </c>
      <c r="AY13" s="69">
        <v>1000</v>
      </c>
      <c r="AZ13" s="69">
        <v>1000</v>
      </c>
    </row>
    <row r="14" s="76" customFormat="1" ht="25" customHeight="1" spans="1:52">
      <c r="A14" s="69">
        <v>8</v>
      </c>
      <c r="B14" s="69" t="s">
        <v>171</v>
      </c>
      <c r="C14" s="69" t="s">
        <v>180</v>
      </c>
      <c r="D14" s="69" t="s">
        <v>181</v>
      </c>
      <c r="E14" s="149" t="s">
        <v>182</v>
      </c>
      <c r="F14" s="69">
        <v>4</v>
      </c>
      <c r="G14" s="287" t="s">
        <v>183</v>
      </c>
      <c r="H14" s="69"/>
      <c r="I14" s="69"/>
      <c r="J14" s="69"/>
      <c r="K14" s="69"/>
      <c r="L14" s="69"/>
      <c r="M14" s="69"/>
      <c r="N14" s="69"/>
      <c r="O14" s="69"/>
      <c r="P14" s="27">
        <f t="shared" si="2"/>
        <v>0</v>
      </c>
      <c r="Q14" s="69">
        <v>2</v>
      </c>
      <c r="R14" s="27">
        <f t="shared" si="3"/>
        <v>600</v>
      </c>
      <c r="S14" s="69"/>
      <c r="T14" s="69"/>
      <c r="U14" s="27">
        <f t="shared" si="4"/>
        <v>600</v>
      </c>
      <c r="V14" s="69"/>
      <c r="W14" s="69"/>
      <c r="X14" s="69"/>
      <c r="Y14" s="69"/>
      <c r="Z14" s="27">
        <f t="shared" si="5"/>
        <v>0</v>
      </c>
      <c r="AA14" s="69"/>
      <c r="AB14" s="27">
        <f t="shared" si="6"/>
        <v>0</v>
      </c>
      <c r="AC14" s="69"/>
      <c r="AD14" s="69"/>
      <c r="AE14" s="69"/>
      <c r="AF14" s="27">
        <f t="shared" si="7"/>
        <v>0</v>
      </c>
      <c r="AG14" s="69"/>
      <c r="AH14" s="27">
        <f t="shared" si="8"/>
        <v>0</v>
      </c>
      <c r="AI14" s="69"/>
      <c r="AJ14" s="27">
        <f t="shared" si="9"/>
        <v>0</v>
      </c>
      <c r="AK14" s="69"/>
      <c r="AL14" s="27">
        <f t="shared" si="10"/>
        <v>0</v>
      </c>
      <c r="AM14" s="27">
        <f t="shared" si="11"/>
        <v>0</v>
      </c>
      <c r="AN14" s="69"/>
      <c r="AO14" s="27">
        <f t="shared" si="12"/>
        <v>0</v>
      </c>
      <c r="AP14" s="69"/>
      <c r="AQ14" s="69"/>
      <c r="AR14" s="27">
        <f t="shared" si="13"/>
        <v>0</v>
      </c>
      <c r="AS14" s="69"/>
      <c r="AT14" s="27">
        <f t="shared" si="14"/>
        <v>0</v>
      </c>
      <c r="AU14" s="69"/>
      <c r="AV14" s="27">
        <f t="shared" si="15"/>
        <v>0</v>
      </c>
      <c r="AW14" s="27">
        <f t="shared" si="16"/>
        <v>0</v>
      </c>
      <c r="AX14" s="27">
        <f t="shared" si="17"/>
        <v>600</v>
      </c>
      <c r="AY14" s="69">
        <v>4000</v>
      </c>
      <c r="AZ14" s="69">
        <v>600</v>
      </c>
    </row>
    <row r="15" s="76" customFormat="1" ht="25" customHeight="1" spans="1:52">
      <c r="A15" s="69">
        <v>9</v>
      </c>
      <c r="B15" s="69" t="s">
        <v>171</v>
      </c>
      <c r="C15" s="69" t="s">
        <v>172</v>
      </c>
      <c r="D15" s="69" t="s">
        <v>184</v>
      </c>
      <c r="E15" s="149" t="s">
        <v>185</v>
      </c>
      <c r="F15" s="69">
        <v>2</v>
      </c>
      <c r="G15" s="69" t="s">
        <v>186</v>
      </c>
      <c r="H15" s="69"/>
      <c r="I15" s="69"/>
      <c r="J15" s="69"/>
      <c r="K15" s="69"/>
      <c r="L15" s="69"/>
      <c r="M15" s="69"/>
      <c r="N15" s="69"/>
      <c r="O15" s="69"/>
      <c r="P15" s="27">
        <f t="shared" si="2"/>
        <v>0</v>
      </c>
      <c r="Q15" s="69">
        <v>2</v>
      </c>
      <c r="R15" s="27">
        <f t="shared" si="3"/>
        <v>600</v>
      </c>
      <c r="S15" s="69"/>
      <c r="T15" s="69"/>
      <c r="U15" s="27">
        <f t="shared" si="4"/>
        <v>600</v>
      </c>
      <c r="V15" s="69"/>
      <c r="W15" s="69"/>
      <c r="X15" s="69"/>
      <c r="Y15" s="69"/>
      <c r="Z15" s="27">
        <f t="shared" si="5"/>
        <v>0</v>
      </c>
      <c r="AA15" s="69"/>
      <c r="AB15" s="27">
        <f t="shared" si="6"/>
        <v>0</v>
      </c>
      <c r="AC15" s="69"/>
      <c r="AD15" s="69"/>
      <c r="AE15" s="69"/>
      <c r="AF15" s="27">
        <f t="shared" si="7"/>
        <v>0</v>
      </c>
      <c r="AG15" s="69"/>
      <c r="AH15" s="27">
        <f t="shared" si="8"/>
        <v>0</v>
      </c>
      <c r="AI15" s="69"/>
      <c r="AJ15" s="27">
        <f t="shared" si="9"/>
        <v>0</v>
      </c>
      <c r="AK15" s="69"/>
      <c r="AL15" s="27">
        <f t="shared" si="10"/>
        <v>0</v>
      </c>
      <c r="AM15" s="27">
        <f t="shared" si="11"/>
        <v>0</v>
      </c>
      <c r="AN15" s="69"/>
      <c r="AO15" s="27">
        <f t="shared" si="12"/>
        <v>0</v>
      </c>
      <c r="AP15" s="69">
        <v>15</v>
      </c>
      <c r="AQ15" s="69">
        <v>300</v>
      </c>
      <c r="AR15" s="27">
        <f t="shared" si="13"/>
        <v>300</v>
      </c>
      <c r="AS15" s="69"/>
      <c r="AT15" s="27">
        <f t="shared" si="14"/>
        <v>0</v>
      </c>
      <c r="AU15" s="69">
        <v>2</v>
      </c>
      <c r="AV15" s="27">
        <f t="shared" si="15"/>
        <v>1200</v>
      </c>
      <c r="AW15" s="27">
        <f t="shared" si="16"/>
        <v>1200</v>
      </c>
      <c r="AX15" s="27">
        <f t="shared" si="17"/>
        <v>2100</v>
      </c>
      <c r="AY15" s="69">
        <v>2000</v>
      </c>
      <c r="AZ15" s="69">
        <v>2000</v>
      </c>
    </row>
    <row r="16" s="76" customFormat="1" ht="25" customHeight="1" spans="1:52">
      <c r="A16" s="69">
        <v>10</v>
      </c>
      <c r="B16" s="69" t="s">
        <v>171</v>
      </c>
      <c r="C16" s="69" t="s">
        <v>187</v>
      </c>
      <c r="D16" s="69" t="s">
        <v>188</v>
      </c>
      <c r="E16" s="149" t="s">
        <v>189</v>
      </c>
      <c r="F16" s="69">
        <v>3</v>
      </c>
      <c r="G16" s="69" t="s">
        <v>190</v>
      </c>
      <c r="H16" s="69"/>
      <c r="I16" s="69"/>
      <c r="J16" s="69"/>
      <c r="K16" s="69"/>
      <c r="L16" s="69"/>
      <c r="M16" s="69"/>
      <c r="N16" s="69"/>
      <c r="O16" s="69"/>
      <c r="P16" s="27">
        <f t="shared" si="2"/>
        <v>0</v>
      </c>
      <c r="Q16" s="69"/>
      <c r="R16" s="27">
        <f t="shared" si="3"/>
        <v>0</v>
      </c>
      <c r="S16" s="69"/>
      <c r="T16" s="69"/>
      <c r="U16" s="27">
        <f t="shared" si="4"/>
        <v>0</v>
      </c>
      <c r="V16" s="69"/>
      <c r="W16" s="27">
        <f>V16*400</f>
        <v>0</v>
      </c>
      <c r="X16" s="69"/>
      <c r="Y16" s="69"/>
      <c r="Z16" s="27">
        <f t="shared" si="5"/>
        <v>0</v>
      </c>
      <c r="AA16" s="69"/>
      <c r="AB16" s="27">
        <f t="shared" si="6"/>
        <v>0</v>
      </c>
      <c r="AC16" s="69"/>
      <c r="AD16" s="69"/>
      <c r="AE16" s="69"/>
      <c r="AF16" s="27">
        <f t="shared" si="7"/>
        <v>0</v>
      </c>
      <c r="AG16" s="69"/>
      <c r="AH16" s="27">
        <f t="shared" si="8"/>
        <v>0</v>
      </c>
      <c r="AI16" s="69">
        <v>1</v>
      </c>
      <c r="AJ16" s="27">
        <f t="shared" si="9"/>
        <v>300</v>
      </c>
      <c r="AK16" s="69"/>
      <c r="AL16" s="27">
        <f t="shared" si="10"/>
        <v>0</v>
      </c>
      <c r="AM16" s="27">
        <f t="shared" si="11"/>
        <v>300</v>
      </c>
      <c r="AN16" s="69">
        <v>5</v>
      </c>
      <c r="AO16" s="27">
        <f t="shared" si="12"/>
        <v>100</v>
      </c>
      <c r="AP16" s="69"/>
      <c r="AQ16" s="69"/>
      <c r="AR16" s="27">
        <f t="shared" si="13"/>
        <v>100</v>
      </c>
      <c r="AS16" s="69"/>
      <c r="AT16" s="27">
        <f t="shared" si="14"/>
        <v>0</v>
      </c>
      <c r="AU16" s="69"/>
      <c r="AV16" s="27">
        <f t="shared" si="15"/>
        <v>0</v>
      </c>
      <c r="AW16" s="27">
        <f t="shared" si="16"/>
        <v>0</v>
      </c>
      <c r="AX16" s="27">
        <f t="shared" si="17"/>
        <v>400</v>
      </c>
      <c r="AY16" s="69">
        <v>3000</v>
      </c>
      <c r="AZ16" s="69">
        <v>400</v>
      </c>
    </row>
    <row r="17" s="76" customFormat="1" ht="25" customHeight="1" spans="1:52">
      <c r="A17" s="69">
        <v>11</v>
      </c>
      <c r="B17" s="69" t="s">
        <v>171</v>
      </c>
      <c r="C17" s="69" t="s">
        <v>191</v>
      </c>
      <c r="D17" s="69" t="s">
        <v>192</v>
      </c>
      <c r="E17" s="149" t="s">
        <v>193</v>
      </c>
      <c r="F17" s="69">
        <v>4</v>
      </c>
      <c r="G17" s="69" t="s">
        <v>194</v>
      </c>
      <c r="H17" s="69"/>
      <c r="I17" s="68"/>
      <c r="J17" s="68"/>
      <c r="K17" s="68"/>
      <c r="L17" s="69"/>
      <c r="N17" s="68"/>
      <c r="P17" s="27">
        <f t="shared" si="2"/>
        <v>0</v>
      </c>
      <c r="Q17" s="68"/>
      <c r="R17" s="27">
        <f t="shared" si="3"/>
        <v>0</v>
      </c>
      <c r="S17" s="68"/>
      <c r="T17" s="68"/>
      <c r="U17" s="27">
        <f t="shared" si="4"/>
        <v>0</v>
      </c>
      <c r="V17" s="68"/>
      <c r="W17" s="69"/>
      <c r="X17" s="68"/>
      <c r="Y17" s="68"/>
      <c r="Z17" s="27">
        <f t="shared" si="5"/>
        <v>0</v>
      </c>
      <c r="AA17" s="68"/>
      <c r="AB17" s="27">
        <f t="shared" si="6"/>
        <v>0</v>
      </c>
      <c r="AC17" s="68"/>
      <c r="AD17" s="68"/>
      <c r="AE17" s="68"/>
      <c r="AF17" s="27">
        <f t="shared" si="7"/>
        <v>0</v>
      </c>
      <c r="AG17" s="68"/>
      <c r="AH17" s="27">
        <f t="shared" si="8"/>
        <v>0</v>
      </c>
      <c r="AI17" s="68"/>
      <c r="AJ17" s="27">
        <f t="shared" si="9"/>
        <v>0</v>
      </c>
      <c r="AK17" s="68"/>
      <c r="AL17" s="27">
        <f t="shared" si="10"/>
        <v>0</v>
      </c>
      <c r="AM17" s="27">
        <f t="shared" si="11"/>
        <v>0</v>
      </c>
      <c r="AN17" s="68">
        <v>20</v>
      </c>
      <c r="AO17" s="27">
        <f t="shared" si="12"/>
        <v>400</v>
      </c>
      <c r="AP17" s="68">
        <v>19</v>
      </c>
      <c r="AQ17" s="68">
        <v>380</v>
      </c>
      <c r="AR17" s="27">
        <f t="shared" si="13"/>
        <v>780</v>
      </c>
      <c r="AS17" s="68"/>
      <c r="AT17" s="27">
        <f t="shared" si="14"/>
        <v>0</v>
      </c>
      <c r="AU17" s="68">
        <v>4</v>
      </c>
      <c r="AV17" s="27">
        <f t="shared" si="15"/>
        <v>2400</v>
      </c>
      <c r="AW17" s="27">
        <f t="shared" si="16"/>
        <v>2400</v>
      </c>
      <c r="AX17" s="27">
        <f t="shared" si="17"/>
        <v>3180</v>
      </c>
      <c r="AY17" s="69">
        <v>4000</v>
      </c>
      <c r="AZ17" s="69">
        <v>3180</v>
      </c>
    </row>
    <row r="18" s="76" customFormat="1" ht="25" customHeight="1" spans="1:52">
      <c r="A18" s="69">
        <v>12</v>
      </c>
      <c r="B18" s="69" t="s">
        <v>171</v>
      </c>
      <c r="C18" s="69" t="s">
        <v>176</v>
      </c>
      <c r="D18" s="69" t="s">
        <v>195</v>
      </c>
      <c r="E18" s="149" t="s">
        <v>196</v>
      </c>
      <c r="F18" s="69">
        <v>1</v>
      </c>
      <c r="G18" s="69" t="s">
        <v>197</v>
      </c>
      <c r="H18" s="69"/>
      <c r="I18" s="69"/>
      <c r="J18" s="69"/>
      <c r="K18" s="69"/>
      <c r="L18" s="69"/>
      <c r="M18" s="69"/>
      <c r="N18" s="69"/>
      <c r="O18" s="69"/>
      <c r="P18" s="27">
        <f t="shared" si="2"/>
        <v>0</v>
      </c>
      <c r="Q18" s="69"/>
      <c r="R18" s="27">
        <f t="shared" si="3"/>
        <v>0</v>
      </c>
      <c r="S18" s="69"/>
      <c r="T18" s="69"/>
      <c r="U18" s="27">
        <f t="shared" si="4"/>
        <v>0</v>
      </c>
      <c r="V18" s="69"/>
      <c r="W18" s="69"/>
      <c r="X18" s="69"/>
      <c r="Y18" s="69"/>
      <c r="Z18" s="27">
        <f t="shared" si="5"/>
        <v>0</v>
      </c>
      <c r="AA18" s="69"/>
      <c r="AB18" s="27">
        <f t="shared" si="6"/>
        <v>0</v>
      </c>
      <c r="AC18" s="69"/>
      <c r="AD18" s="69"/>
      <c r="AE18" s="69">
        <v>1</v>
      </c>
      <c r="AF18" s="27">
        <f t="shared" si="7"/>
        <v>1000</v>
      </c>
      <c r="AG18" s="69"/>
      <c r="AH18" s="27">
        <f t="shared" si="8"/>
        <v>0</v>
      </c>
      <c r="AI18" s="69"/>
      <c r="AJ18" s="27">
        <f t="shared" si="9"/>
        <v>0</v>
      </c>
      <c r="AK18" s="69"/>
      <c r="AL18" s="27">
        <f t="shared" si="10"/>
        <v>0</v>
      </c>
      <c r="AM18" s="27">
        <f t="shared" si="11"/>
        <v>1000</v>
      </c>
      <c r="AN18" s="69"/>
      <c r="AO18" s="27">
        <f t="shared" si="12"/>
        <v>0</v>
      </c>
      <c r="AP18" s="69"/>
      <c r="AQ18" s="69"/>
      <c r="AR18" s="27">
        <f t="shared" si="13"/>
        <v>0</v>
      </c>
      <c r="AS18" s="69"/>
      <c r="AT18" s="27">
        <f t="shared" si="14"/>
        <v>0</v>
      </c>
      <c r="AU18" s="69"/>
      <c r="AV18" s="27">
        <f t="shared" si="15"/>
        <v>0</v>
      </c>
      <c r="AW18" s="27">
        <f t="shared" si="16"/>
        <v>0</v>
      </c>
      <c r="AX18" s="27">
        <f t="shared" si="17"/>
        <v>1000</v>
      </c>
      <c r="AY18" s="69">
        <v>1000</v>
      </c>
      <c r="AZ18" s="69">
        <v>1000</v>
      </c>
    </row>
    <row r="19" s="76" customFormat="1" ht="25" customHeight="1" spans="1:52">
      <c r="A19" s="69">
        <v>13</v>
      </c>
      <c r="B19" s="69" t="s">
        <v>198</v>
      </c>
      <c r="C19" s="69" t="s">
        <v>199</v>
      </c>
      <c r="D19" s="69" t="s">
        <v>200</v>
      </c>
      <c r="E19" s="149" t="s">
        <v>201</v>
      </c>
      <c r="F19" s="69">
        <v>1</v>
      </c>
      <c r="G19" s="69" t="s">
        <v>202</v>
      </c>
      <c r="H19" s="69"/>
      <c r="I19" s="69"/>
      <c r="J19" s="69"/>
      <c r="K19" s="69"/>
      <c r="L19" s="69"/>
      <c r="M19" s="69"/>
      <c r="N19" s="69"/>
      <c r="O19" s="69"/>
      <c r="P19" s="27">
        <f t="shared" si="2"/>
        <v>0</v>
      </c>
      <c r="Q19" s="69"/>
      <c r="R19" s="27">
        <f t="shared" si="3"/>
        <v>0</v>
      </c>
      <c r="S19" s="69"/>
      <c r="T19" s="69"/>
      <c r="U19" s="27">
        <f t="shared" si="4"/>
        <v>0</v>
      </c>
      <c r="V19" s="69"/>
      <c r="W19" s="27">
        <f>V19*400</f>
        <v>0</v>
      </c>
      <c r="X19" s="69"/>
      <c r="Y19" s="69"/>
      <c r="Z19" s="27">
        <f t="shared" si="5"/>
        <v>0</v>
      </c>
      <c r="AA19" s="69"/>
      <c r="AB19" s="27">
        <f t="shared" si="6"/>
        <v>0</v>
      </c>
      <c r="AC19" s="69"/>
      <c r="AD19" s="69"/>
      <c r="AE19" s="69"/>
      <c r="AF19" s="27">
        <f t="shared" si="7"/>
        <v>0</v>
      </c>
      <c r="AG19" s="69"/>
      <c r="AH19" s="27">
        <f t="shared" si="8"/>
        <v>0</v>
      </c>
      <c r="AI19" s="69"/>
      <c r="AJ19" s="27">
        <f t="shared" si="9"/>
        <v>0</v>
      </c>
      <c r="AK19" s="69"/>
      <c r="AL19" s="27">
        <f t="shared" si="10"/>
        <v>0</v>
      </c>
      <c r="AM19" s="27">
        <f t="shared" si="11"/>
        <v>0</v>
      </c>
      <c r="AN19" s="69">
        <v>15</v>
      </c>
      <c r="AO19" s="27">
        <f t="shared" si="12"/>
        <v>300</v>
      </c>
      <c r="AP19" s="69">
        <v>5</v>
      </c>
      <c r="AQ19" s="69">
        <v>100</v>
      </c>
      <c r="AR19" s="27">
        <f t="shared" si="13"/>
        <v>400</v>
      </c>
      <c r="AS19" s="69"/>
      <c r="AT19" s="27">
        <f t="shared" si="14"/>
        <v>0</v>
      </c>
      <c r="AU19" s="69"/>
      <c r="AV19" s="27">
        <f t="shared" si="15"/>
        <v>0</v>
      </c>
      <c r="AW19" s="27">
        <f t="shared" si="16"/>
        <v>0</v>
      </c>
      <c r="AX19" s="27">
        <f t="shared" si="17"/>
        <v>400</v>
      </c>
      <c r="AY19" s="69">
        <f t="shared" ref="AY19:AY25" si="18">F19*1000</f>
        <v>1000</v>
      </c>
      <c r="AZ19" s="69">
        <v>400</v>
      </c>
    </row>
    <row r="20" s="76" customFormat="1" ht="25" customHeight="1" spans="1:52">
      <c r="A20" s="69">
        <v>14</v>
      </c>
      <c r="B20" s="69" t="s">
        <v>198</v>
      </c>
      <c r="C20" s="69" t="s">
        <v>199</v>
      </c>
      <c r="D20" s="69" t="s">
        <v>203</v>
      </c>
      <c r="E20" s="149" t="s">
        <v>204</v>
      </c>
      <c r="F20" s="69">
        <v>5</v>
      </c>
      <c r="G20" s="69" t="s">
        <v>205</v>
      </c>
      <c r="H20" s="69"/>
      <c r="I20" s="69"/>
      <c r="J20" s="69"/>
      <c r="K20" s="69"/>
      <c r="L20" s="69"/>
      <c r="M20" s="69"/>
      <c r="N20" s="69"/>
      <c r="O20" s="69"/>
      <c r="P20" s="27">
        <f t="shared" si="2"/>
        <v>0</v>
      </c>
      <c r="Q20" s="69">
        <v>1.5</v>
      </c>
      <c r="R20" s="27">
        <f t="shared" si="3"/>
        <v>450</v>
      </c>
      <c r="S20" s="69"/>
      <c r="T20" s="69"/>
      <c r="U20" s="27">
        <f t="shared" si="4"/>
        <v>450</v>
      </c>
      <c r="V20" s="69"/>
      <c r="W20" s="69"/>
      <c r="X20" s="69"/>
      <c r="Y20" s="69"/>
      <c r="Z20" s="27">
        <f t="shared" si="5"/>
        <v>0</v>
      </c>
      <c r="AA20" s="69"/>
      <c r="AB20" s="27">
        <f t="shared" si="6"/>
        <v>0</v>
      </c>
      <c r="AC20" s="69"/>
      <c r="AD20" s="69"/>
      <c r="AE20" s="69"/>
      <c r="AF20" s="27">
        <f t="shared" si="7"/>
        <v>0</v>
      </c>
      <c r="AG20" s="69"/>
      <c r="AH20" s="27">
        <f t="shared" si="8"/>
        <v>0</v>
      </c>
      <c r="AI20" s="69">
        <v>3</v>
      </c>
      <c r="AJ20" s="27">
        <f t="shared" si="9"/>
        <v>900</v>
      </c>
      <c r="AK20" s="69"/>
      <c r="AL20" s="27">
        <f t="shared" si="10"/>
        <v>0</v>
      </c>
      <c r="AM20" s="27">
        <f t="shared" si="11"/>
        <v>900</v>
      </c>
      <c r="AN20" s="69">
        <v>15</v>
      </c>
      <c r="AO20" s="27">
        <f t="shared" si="12"/>
        <v>300</v>
      </c>
      <c r="AP20" s="69">
        <v>6</v>
      </c>
      <c r="AQ20" s="69">
        <v>120</v>
      </c>
      <c r="AR20" s="27">
        <f t="shared" si="13"/>
        <v>420</v>
      </c>
      <c r="AS20" s="69"/>
      <c r="AT20" s="27">
        <f t="shared" si="14"/>
        <v>0</v>
      </c>
      <c r="AU20" s="69"/>
      <c r="AV20" s="27">
        <f t="shared" si="15"/>
        <v>0</v>
      </c>
      <c r="AW20" s="27">
        <f t="shared" si="16"/>
        <v>0</v>
      </c>
      <c r="AX20" s="27">
        <f t="shared" si="17"/>
        <v>1770</v>
      </c>
      <c r="AY20" s="69">
        <f t="shared" si="18"/>
        <v>5000</v>
      </c>
      <c r="AZ20" s="69">
        <v>1770</v>
      </c>
    </row>
    <row r="21" s="76" customFormat="1" ht="25" customHeight="1" spans="1:52">
      <c r="A21" s="69">
        <v>15</v>
      </c>
      <c r="B21" s="69" t="s">
        <v>198</v>
      </c>
      <c r="C21" s="69" t="s">
        <v>206</v>
      </c>
      <c r="D21" s="69" t="s">
        <v>207</v>
      </c>
      <c r="E21" s="149" t="s">
        <v>208</v>
      </c>
      <c r="F21" s="69">
        <v>1</v>
      </c>
      <c r="G21" s="69" t="s">
        <v>209</v>
      </c>
      <c r="H21" s="69"/>
      <c r="I21" s="69"/>
      <c r="J21" s="69"/>
      <c r="K21" s="69"/>
      <c r="L21" s="69"/>
      <c r="M21" s="69"/>
      <c r="N21" s="69"/>
      <c r="O21" s="69"/>
      <c r="P21" s="27">
        <f t="shared" si="2"/>
        <v>0</v>
      </c>
      <c r="Q21" s="69">
        <v>2</v>
      </c>
      <c r="R21" s="27">
        <f t="shared" si="3"/>
        <v>600</v>
      </c>
      <c r="S21" s="69"/>
      <c r="T21" s="69"/>
      <c r="U21" s="27">
        <f t="shared" si="4"/>
        <v>600</v>
      </c>
      <c r="V21" s="69"/>
      <c r="W21" s="69"/>
      <c r="X21" s="69"/>
      <c r="Y21" s="69"/>
      <c r="Z21" s="27">
        <f t="shared" si="5"/>
        <v>0</v>
      </c>
      <c r="AA21" s="69"/>
      <c r="AB21" s="27">
        <f t="shared" si="6"/>
        <v>0</v>
      </c>
      <c r="AC21" s="69"/>
      <c r="AD21" s="69"/>
      <c r="AE21" s="69"/>
      <c r="AF21" s="27">
        <f t="shared" si="7"/>
        <v>0</v>
      </c>
      <c r="AG21" s="69"/>
      <c r="AH21" s="27">
        <f t="shared" si="8"/>
        <v>0</v>
      </c>
      <c r="AI21" s="69">
        <v>2</v>
      </c>
      <c r="AJ21" s="27">
        <f t="shared" si="9"/>
        <v>600</v>
      </c>
      <c r="AK21" s="69"/>
      <c r="AL21" s="27">
        <f t="shared" si="10"/>
        <v>0</v>
      </c>
      <c r="AM21" s="27">
        <f t="shared" si="11"/>
        <v>600</v>
      </c>
      <c r="AN21" s="69">
        <v>10</v>
      </c>
      <c r="AO21" s="27">
        <f t="shared" si="12"/>
        <v>200</v>
      </c>
      <c r="AP21" s="69"/>
      <c r="AQ21" s="69"/>
      <c r="AR21" s="27">
        <f t="shared" si="13"/>
        <v>200</v>
      </c>
      <c r="AS21" s="69"/>
      <c r="AT21" s="27">
        <f t="shared" si="14"/>
        <v>0</v>
      </c>
      <c r="AU21" s="69"/>
      <c r="AV21" s="27">
        <f t="shared" si="15"/>
        <v>0</v>
      </c>
      <c r="AW21" s="27">
        <f t="shared" si="16"/>
        <v>0</v>
      </c>
      <c r="AX21" s="27">
        <f t="shared" si="17"/>
        <v>1400</v>
      </c>
      <c r="AY21" s="69">
        <f t="shared" si="18"/>
        <v>1000</v>
      </c>
      <c r="AZ21" s="69">
        <v>1000</v>
      </c>
    </row>
    <row r="22" s="76" customFormat="1" ht="25" customHeight="1" spans="1:52">
      <c r="A22" s="69">
        <v>16</v>
      </c>
      <c r="B22" s="69" t="s">
        <v>198</v>
      </c>
      <c r="C22" s="69" t="s">
        <v>210</v>
      </c>
      <c r="D22" s="69" t="s">
        <v>211</v>
      </c>
      <c r="E22" s="149" t="s">
        <v>212</v>
      </c>
      <c r="F22" s="69">
        <v>2</v>
      </c>
      <c r="G22" s="69" t="s">
        <v>213</v>
      </c>
      <c r="H22" s="69"/>
      <c r="I22" s="69"/>
      <c r="J22" s="69"/>
      <c r="K22" s="69"/>
      <c r="L22" s="69"/>
      <c r="M22" s="69"/>
      <c r="N22" s="69"/>
      <c r="O22" s="69"/>
      <c r="P22" s="27">
        <f t="shared" si="2"/>
        <v>0</v>
      </c>
      <c r="Q22" s="69"/>
      <c r="R22" s="27">
        <f t="shared" si="3"/>
        <v>0</v>
      </c>
      <c r="S22" s="69"/>
      <c r="T22" s="69"/>
      <c r="U22" s="27">
        <f t="shared" si="4"/>
        <v>0</v>
      </c>
      <c r="V22" s="69"/>
      <c r="W22" s="27"/>
      <c r="X22" s="69"/>
      <c r="Y22" s="69"/>
      <c r="Z22" s="27">
        <f t="shared" si="5"/>
        <v>0</v>
      </c>
      <c r="AA22" s="69"/>
      <c r="AB22" s="27">
        <f t="shared" si="6"/>
        <v>0</v>
      </c>
      <c r="AC22" s="69"/>
      <c r="AD22" s="69"/>
      <c r="AE22" s="69"/>
      <c r="AF22" s="27">
        <f t="shared" si="7"/>
        <v>0</v>
      </c>
      <c r="AG22" s="69"/>
      <c r="AH22" s="27">
        <f t="shared" si="8"/>
        <v>0</v>
      </c>
      <c r="AI22" s="69">
        <v>2</v>
      </c>
      <c r="AJ22" s="27">
        <f t="shared" si="9"/>
        <v>600</v>
      </c>
      <c r="AK22" s="69"/>
      <c r="AL22" s="27">
        <f t="shared" si="10"/>
        <v>0</v>
      </c>
      <c r="AM22" s="27">
        <f t="shared" si="11"/>
        <v>600</v>
      </c>
      <c r="AN22" s="69">
        <v>6</v>
      </c>
      <c r="AO22" s="27">
        <f t="shared" si="12"/>
        <v>120</v>
      </c>
      <c r="AP22" s="69"/>
      <c r="AQ22" s="69"/>
      <c r="AR22" s="27">
        <f t="shared" si="13"/>
        <v>120</v>
      </c>
      <c r="AS22" s="69"/>
      <c r="AT22" s="27">
        <f t="shared" si="14"/>
        <v>0</v>
      </c>
      <c r="AU22" s="69"/>
      <c r="AV22" s="27">
        <f t="shared" si="15"/>
        <v>0</v>
      </c>
      <c r="AW22" s="27">
        <f t="shared" si="16"/>
        <v>0</v>
      </c>
      <c r="AX22" s="27">
        <f t="shared" si="17"/>
        <v>720</v>
      </c>
      <c r="AY22" s="69">
        <f t="shared" si="18"/>
        <v>2000</v>
      </c>
      <c r="AZ22" s="69">
        <v>720</v>
      </c>
    </row>
    <row r="23" s="76" customFormat="1" ht="25" customHeight="1" spans="1:52">
      <c r="A23" s="69">
        <v>17</v>
      </c>
      <c r="B23" s="69" t="s">
        <v>198</v>
      </c>
      <c r="C23" s="69" t="s">
        <v>214</v>
      </c>
      <c r="D23" s="69" t="s">
        <v>215</v>
      </c>
      <c r="E23" s="149" t="s">
        <v>156</v>
      </c>
      <c r="F23" s="69">
        <v>4</v>
      </c>
      <c r="G23" s="69" t="s">
        <v>216</v>
      </c>
      <c r="H23" s="69"/>
      <c r="I23" s="69"/>
      <c r="J23" s="69"/>
      <c r="K23" s="69"/>
      <c r="L23" s="69"/>
      <c r="M23" s="69"/>
      <c r="N23" s="69"/>
      <c r="O23" s="69"/>
      <c r="P23" s="27">
        <f t="shared" si="2"/>
        <v>0</v>
      </c>
      <c r="Q23" s="69">
        <v>1</v>
      </c>
      <c r="R23" s="27">
        <f t="shared" si="3"/>
        <v>300</v>
      </c>
      <c r="S23" s="69"/>
      <c r="T23" s="69"/>
      <c r="U23" s="27">
        <f t="shared" si="4"/>
        <v>300</v>
      </c>
      <c r="V23" s="69"/>
      <c r="W23" s="69"/>
      <c r="X23" s="69"/>
      <c r="Y23" s="69"/>
      <c r="Z23" s="27">
        <f t="shared" si="5"/>
        <v>0</v>
      </c>
      <c r="AA23" s="69">
        <v>1</v>
      </c>
      <c r="AB23" s="27">
        <f t="shared" si="6"/>
        <v>600</v>
      </c>
      <c r="AC23" s="69"/>
      <c r="AD23" s="69"/>
      <c r="AE23" s="69">
        <v>2</v>
      </c>
      <c r="AF23" s="27">
        <f t="shared" si="7"/>
        <v>2000</v>
      </c>
      <c r="AG23" s="69"/>
      <c r="AH23" s="27">
        <f t="shared" si="8"/>
        <v>0</v>
      </c>
      <c r="AI23" s="69">
        <v>2</v>
      </c>
      <c r="AJ23" s="27">
        <f t="shared" si="9"/>
        <v>600</v>
      </c>
      <c r="AK23" s="69"/>
      <c r="AL23" s="27">
        <f t="shared" si="10"/>
        <v>0</v>
      </c>
      <c r="AM23" s="27">
        <f t="shared" si="11"/>
        <v>2600</v>
      </c>
      <c r="AN23" s="69">
        <v>16</v>
      </c>
      <c r="AO23" s="27">
        <f t="shared" si="12"/>
        <v>320</v>
      </c>
      <c r="AP23" s="69"/>
      <c r="AQ23" s="69"/>
      <c r="AR23" s="27">
        <f t="shared" si="13"/>
        <v>320</v>
      </c>
      <c r="AS23" s="69"/>
      <c r="AT23" s="27">
        <f t="shared" si="14"/>
        <v>0</v>
      </c>
      <c r="AU23" s="69">
        <v>1</v>
      </c>
      <c r="AV23" s="27">
        <f t="shared" si="15"/>
        <v>600</v>
      </c>
      <c r="AW23" s="27">
        <f t="shared" si="16"/>
        <v>600</v>
      </c>
      <c r="AX23" s="27">
        <f t="shared" si="17"/>
        <v>4420</v>
      </c>
      <c r="AY23" s="69">
        <f t="shared" si="18"/>
        <v>4000</v>
      </c>
      <c r="AZ23" s="69">
        <v>4000</v>
      </c>
    </row>
    <row r="24" s="76" customFormat="1" ht="25" customHeight="1" spans="1:52">
      <c r="A24" s="69">
        <v>18</v>
      </c>
      <c r="B24" s="69" t="s">
        <v>198</v>
      </c>
      <c r="C24" s="69" t="s">
        <v>214</v>
      </c>
      <c r="D24" s="69" t="s">
        <v>217</v>
      </c>
      <c r="E24" s="149" t="s">
        <v>182</v>
      </c>
      <c r="F24" s="69">
        <v>5</v>
      </c>
      <c r="G24" s="69" t="s">
        <v>218</v>
      </c>
      <c r="H24" s="69"/>
      <c r="I24" s="69"/>
      <c r="J24" s="69"/>
      <c r="K24" s="69"/>
      <c r="L24" s="69"/>
      <c r="M24" s="69"/>
      <c r="N24" s="69"/>
      <c r="O24" s="69"/>
      <c r="P24" s="27">
        <f t="shared" si="2"/>
        <v>0</v>
      </c>
      <c r="Q24" s="69">
        <v>2.5</v>
      </c>
      <c r="R24" s="27">
        <f t="shared" si="3"/>
        <v>750</v>
      </c>
      <c r="S24" s="69"/>
      <c r="T24" s="69"/>
      <c r="U24" s="27">
        <f t="shared" si="4"/>
        <v>750</v>
      </c>
      <c r="V24" s="69"/>
      <c r="W24" s="69"/>
      <c r="X24" s="69"/>
      <c r="Y24" s="69"/>
      <c r="Z24" s="27">
        <f t="shared" si="5"/>
        <v>0</v>
      </c>
      <c r="AA24" s="69"/>
      <c r="AB24" s="27">
        <f t="shared" si="6"/>
        <v>0</v>
      </c>
      <c r="AC24" s="69"/>
      <c r="AD24" s="69"/>
      <c r="AE24" s="69">
        <v>2</v>
      </c>
      <c r="AF24" s="27">
        <f t="shared" si="7"/>
        <v>2000</v>
      </c>
      <c r="AG24" s="69">
        <v>2</v>
      </c>
      <c r="AH24" s="27">
        <f t="shared" si="8"/>
        <v>600</v>
      </c>
      <c r="AI24" s="69">
        <v>1</v>
      </c>
      <c r="AJ24" s="27">
        <f t="shared" si="9"/>
        <v>300</v>
      </c>
      <c r="AK24" s="69"/>
      <c r="AL24" s="27">
        <f t="shared" si="10"/>
        <v>0</v>
      </c>
      <c r="AM24" s="27">
        <f t="shared" si="11"/>
        <v>2900</v>
      </c>
      <c r="AN24" s="69">
        <v>5</v>
      </c>
      <c r="AO24" s="27">
        <f t="shared" si="12"/>
        <v>100</v>
      </c>
      <c r="AP24" s="69"/>
      <c r="AQ24" s="69"/>
      <c r="AR24" s="27">
        <f t="shared" si="13"/>
        <v>100</v>
      </c>
      <c r="AS24" s="69"/>
      <c r="AT24" s="27">
        <f t="shared" si="14"/>
        <v>0</v>
      </c>
      <c r="AU24" s="69"/>
      <c r="AV24" s="27">
        <f t="shared" si="15"/>
        <v>0</v>
      </c>
      <c r="AW24" s="27">
        <f t="shared" si="16"/>
        <v>0</v>
      </c>
      <c r="AX24" s="27">
        <f t="shared" si="17"/>
        <v>3750</v>
      </c>
      <c r="AY24" s="69">
        <f t="shared" si="18"/>
        <v>5000</v>
      </c>
      <c r="AZ24" s="69">
        <v>3750</v>
      </c>
    </row>
    <row r="25" s="76" customFormat="1" ht="25" customHeight="1" spans="1:52">
      <c r="A25" s="69">
        <v>19</v>
      </c>
      <c r="B25" s="69" t="s">
        <v>198</v>
      </c>
      <c r="C25" s="69" t="s">
        <v>219</v>
      </c>
      <c r="D25" s="69" t="s">
        <v>220</v>
      </c>
      <c r="E25" s="149" t="s">
        <v>221</v>
      </c>
      <c r="F25" s="69">
        <v>4</v>
      </c>
      <c r="G25" s="69" t="s">
        <v>222</v>
      </c>
      <c r="H25" s="69"/>
      <c r="I25" s="69"/>
      <c r="J25" s="69"/>
      <c r="K25" s="69"/>
      <c r="L25" s="69"/>
      <c r="M25" s="69"/>
      <c r="N25" s="69"/>
      <c r="O25" s="69"/>
      <c r="P25" s="27">
        <f t="shared" si="2"/>
        <v>0</v>
      </c>
      <c r="Q25" s="69">
        <v>2</v>
      </c>
      <c r="R25" s="27">
        <f t="shared" si="3"/>
        <v>600</v>
      </c>
      <c r="S25" s="69"/>
      <c r="T25" s="69"/>
      <c r="U25" s="27">
        <f t="shared" si="4"/>
        <v>600</v>
      </c>
      <c r="V25" s="69"/>
      <c r="W25" s="27"/>
      <c r="X25" s="69"/>
      <c r="Y25" s="69"/>
      <c r="Z25" s="27">
        <f t="shared" si="5"/>
        <v>0</v>
      </c>
      <c r="AA25" s="69">
        <v>0.2</v>
      </c>
      <c r="AB25" s="27">
        <f t="shared" ref="AB25:AB33" si="19">AA25*600</f>
        <v>120</v>
      </c>
      <c r="AC25" s="69"/>
      <c r="AD25" s="69"/>
      <c r="AE25" s="69">
        <v>2</v>
      </c>
      <c r="AF25" s="27">
        <f t="shared" si="7"/>
        <v>2000</v>
      </c>
      <c r="AG25" s="69">
        <v>1</v>
      </c>
      <c r="AH25" s="27">
        <f t="shared" si="8"/>
        <v>300</v>
      </c>
      <c r="AI25" s="69">
        <v>3</v>
      </c>
      <c r="AJ25" s="27">
        <f t="shared" si="9"/>
        <v>900</v>
      </c>
      <c r="AK25" s="69"/>
      <c r="AL25" s="27">
        <f t="shared" si="10"/>
        <v>0</v>
      </c>
      <c r="AM25" s="27">
        <f t="shared" si="11"/>
        <v>3200</v>
      </c>
      <c r="AN25" s="69">
        <v>5</v>
      </c>
      <c r="AO25" s="27">
        <f t="shared" si="12"/>
        <v>100</v>
      </c>
      <c r="AP25" s="69"/>
      <c r="AQ25" s="69"/>
      <c r="AR25" s="27">
        <f t="shared" si="13"/>
        <v>100</v>
      </c>
      <c r="AS25" s="69"/>
      <c r="AT25" s="27">
        <f t="shared" si="14"/>
        <v>0</v>
      </c>
      <c r="AU25" s="69"/>
      <c r="AV25" s="27">
        <f t="shared" si="15"/>
        <v>0</v>
      </c>
      <c r="AW25" s="27">
        <f t="shared" si="16"/>
        <v>0</v>
      </c>
      <c r="AX25" s="27">
        <f t="shared" si="17"/>
        <v>4020</v>
      </c>
      <c r="AY25" s="69">
        <f t="shared" si="18"/>
        <v>4000</v>
      </c>
      <c r="AZ25" s="69">
        <v>4000</v>
      </c>
    </row>
    <row r="26" s="76" customFormat="1" ht="25" customHeight="1" spans="1:52">
      <c r="A26" s="69">
        <v>20</v>
      </c>
      <c r="B26" s="69" t="s">
        <v>223</v>
      </c>
      <c r="C26" s="69" t="s">
        <v>224</v>
      </c>
      <c r="D26" s="69" t="s">
        <v>225</v>
      </c>
      <c r="E26" s="149" t="s">
        <v>226</v>
      </c>
      <c r="F26" s="69">
        <v>2</v>
      </c>
      <c r="G26" s="287" t="s">
        <v>227</v>
      </c>
      <c r="H26" s="69"/>
      <c r="I26" s="69"/>
      <c r="J26" s="69"/>
      <c r="K26" s="69"/>
      <c r="L26" s="69"/>
      <c r="M26" s="69"/>
      <c r="N26" s="69"/>
      <c r="O26" s="69"/>
      <c r="P26" s="27">
        <f t="shared" si="2"/>
        <v>0</v>
      </c>
      <c r="Q26" s="68">
        <v>4</v>
      </c>
      <c r="R26" s="27">
        <f t="shared" si="3"/>
        <v>1200</v>
      </c>
      <c r="S26" s="69"/>
      <c r="T26" s="69"/>
      <c r="U26" s="27">
        <f t="shared" si="4"/>
        <v>1200</v>
      </c>
      <c r="V26" s="69"/>
      <c r="W26" s="69"/>
      <c r="X26" s="69"/>
      <c r="Y26" s="69"/>
      <c r="Z26" s="27">
        <f t="shared" si="5"/>
        <v>0</v>
      </c>
      <c r="AA26" s="69"/>
      <c r="AB26" s="27">
        <f t="shared" si="19"/>
        <v>0</v>
      </c>
      <c r="AC26" s="68"/>
      <c r="AD26" s="68"/>
      <c r="AE26" s="68"/>
      <c r="AF26" s="27">
        <f t="shared" si="7"/>
        <v>0</v>
      </c>
      <c r="AG26" s="68"/>
      <c r="AH26" s="27">
        <f t="shared" si="8"/>
        <v>0</v>
      </c>
      <c r="AI26" s="68">
        <v>3</v>
      </c>
      <c r="AJ26" s="27">
        <f t="shared" si="9"/>
        <v>900</v>
      </c>
      <c r="AK26" s="69"/>
      <c r="AL26" s="27">
        <f t="shared" si="10"/>
        <v>0</v>
      </c>
      <c r="AM26" s="27">
        <f t="shared" si="11"/>
        <v>900</v>
      </c>
      <c r="AN26" s="68"/>
      <c r="AO26" s="27">
        <f t="shared" si="12"/>
        <v>0</v>
      </c>
      <c r="AP26" s="68"/>
      <c r="AQ26" s="68"/>
      <c r="AR26" s="27">
        <f t="shared" si="13"/>
        <v>0</v>
      </c>
      <c r="AS26" s="69"/>
      <c r="AT26" s="27">
        <f t="shared" si="14"/>
        <v>0</v>
      </c>
      <c r="AU26" s="69"/>
      <c r="AV26" s="27">
        <f t="shared" si="15"/>
        <v>0</v>
      </c>
      <c r="AW26" s="27">
        <f t="shared" si="16"/>
        <v>0</v>
      </c>
      <c r="AX26" s="27">
        <f t="shared" si="17"/>
        <v>2100</v>
      </c>
      <c r="AY26" s="69">
        <v>2000</v>
      </c>
      <c r="AZ26" s="69">
        <v>2000</v>
      </c>
    </row>
    <row r="27" s="76" customFormat="1" ht="25" customHeight="1" spans="1:52">
      <c r="A27" s="69">
        <v>21</v>
      </c>
      <c r="B27" s="69" t="s">
        <v>223</v>
      </c>
      <c r="C27" s="69" t="s">
        <v>228</v>
      </c>
      <c r="D27" s="69" t="s">
        <v>229</v>
      </c>
      <c r="E27" s="149" t="s">
        <v>230</v>
      </c>
      <c r="F27" s="69">
        <v>1</v>
      </c>
      <c r="G27" s="287" t="s">
        <v>231</v>
      </c>
      <c r="H27" s="69"/>
      <c r="I27" s="69"/>
      <c r="J27" s="69"/>
      <c r="K27" s="69"/>
      <c r="L27" s="69"/>
      <c r="M27" s="69"/>
      <c r="N27" s="69"/>
      <c r="O27" s="69"/>
      <c r="P27" s="27">
        <f t="shared" si="2"/>
        <v>0</v>
      </c>
      <c r="Q27" s="69">
        <v>2</v>
      </c>
      <c r="R27" s="27">
        <f t="shared" si="3"/>
        <v>600</v>
      </c>
      <c r="S27" s="69"/>
      <c r="T27" s="69"/>
      <c r="U27" s="27">
        <f t="shared" si="4"/>
        <v>600</v>
      </c>
      <c r="V27" s="69"/>
      <c r="W27" s="69"/>
      <c r="X27" s="69"/>
      <c r="Y27" s="69"/>
      <c r="Z27" s="27">
        <f t="shared" si="5"/>
        <v>0</v>
      </c>
      <c r="AA27" s="69"/>
      <c r="AB27" s="27">
        <f t="shared" si="19"/>
        <v>0</v>
      </c>
      <c r="AC27" s="69"/>
      <c r="AD27" s="69"/>
      <c r="AE27" s="69">
        <v>1</v>
      </c>
      <c r="AF27" s="27">
        <f t="shared" si="7"/>
        <v>1000</v>
      </c>
      <c r="AG27" s="69"/>
      <c r="AH27" s="27">
        <f t="shared" si="8"/>
        <v>0</v>
      </c>
      <c r="AI27" s="69">
        <v>5</v>
      </c>
      <c r="AJ27" s="27">
        <f t="shared" si="9"/>
        <v>1500</v>
      </c>
      <c r="AK27" s="69"/>
      <c r="AL27" s="27">
        <f t="shared" si="10"/>
        <v>0</v>
      </c>
      <c r="AM27" s="27">
        <f t="shared" si="11"/>
        <v>2500</v>
      </c>
      <c r="AN27" s="69">
        <v>7</v>
      </c>
      <c r="AO27" s="27">
        <f t="shared" si="12"/>
        <v>140</v>
      </c>
      <c r="AP27" s="69"/>
      <c r="AQ27" s="69"/>
      <c r="AR27" s="27">
        <f t="shared" si="13"/>
        <v>140</v>
      </c>
      <c r="AS27" s="69"/>
      <c r="AT27" s="27">
        <f t="shared" si="14"/>
        <v>0</v>
      </c>
      <c r="AU27" s="69"/>
      <c r="AV27" s="27">
        <f t="shared" si="15"/>
        <v>0</v>
      </c>
      <c r="AW27" s="27">
        <f t="shared" si="16"/>
        <v>0</v>
      </c>
      <c r="AX27" s="27">
        <f t="shared" si="17"/>
        <v>3240</v>
      </c>
      <c r="AY27" s="69">
        <v>1000</v>
      </c>
      <c r="AZ27" s="69">
        <v>1000</v>
      </c>
    </row>
    <row r="28" s="76" customFormat="1" ht="25" customHeight="1" spans="1:52">
      <c r="A28" s="69">
        <v>22</v>
      </c>
      <c r="B28" s="69" t="s">
        <v>223</v>
      </c>
      <c r="C28" s="69" t="s">
        <v>232</v>
      </c>
      <c r="D28" s="69" t="s">
        <v>233</v>
      </c>
      <c r="E28" s="149" t="s">
        <v>234</v>
      </c>
      <c r="F28" s="69">
        <v>1</v>
      </c>
      <c r="G28" s="287" t="s">
        <v>235</v>
      </c>
      <c r="H28" s="69"/>
      <c r="I28" s="69"/>
      <c r="J28" s="69"/>
      <c r="K28" s="69"/>
      <c r="L28" s="69"/>
      <c r="M28" s="69"/>
      <c r="N28" s="69"/>
      <c r="O28" s="69"/>
      <c r="P28" s="27">
        <f t="shared" si="2"/>
        <v>0</v>
      </c>
      <c r="Q28" s="69"/>
      <c r="R28" s="27">
        <f t="shared" si="3"/>
        <v>0</v>
      </c>
      <c r="S28" s="69"/>
      <c r="T28" s="69"/>
      <c r="U28" s="27">
        <f t="shared" si="4"/>
        <v>0</v>
      </c>
      <c r="V28" s="69"/>
      <c r="W28" s="27">
        <f>V28*400</f>
        <v>0</v>
      </c>
      <c r="X28" s="69"/>
      <c r="Y28" s="69"/>
      <c r="Z28" s="27">
        <f t="shared" si="5"/>
        <v>0</v>
      </c>
      <c r="AA28" s="69"/>
      <c r="AB28" s="27">
        <f t="shared" si="19"/>
        <v>0</v>
      </c>
      <c r="AC28" s="69"/>
      <c r="AD28" s="69"/>
      <c r="AE28" s="69"/>
      <c r="AF28" s="27">
        <f t="shared" si="7"/>
        <v>0</v>
      </c>
      <c r="AG28" s="69"/>
      <c r="AH28" s="27">
        <f t="shared" si="8"/>
        <v>0</v>
      </c>
      <c r="AI28" s="69"/>
      <c r="AJ28" s="27">
        <f t="shared" si="9"/>
        <v>0</v>
      </c>
      <c r="AK28" s="69"/>
      <c r="AL28" s="27">
        <f t="shared" si="10"/>
        <v>0</v>
      </c>
      <c r="AM28" s="27">
        <f t="shared" si="11"/>
        <v>0</v>
      </c>
      <c r="AN28" s="69"/>
      <c r="AO28" s="27">
        <f t="shared" si="12"/>
        <v>0</v>
      </c>
      <c r="AP28" s="69"/>
      <c r="AQ28" s="69"/>
      <c r="AR28" s="27">
        <f t="shared" si="13"/>
        <v>0</v>
      </c>
      <c r="AS28" s="69">
        <v>1</v>
      </c>
      <c r="AT28" s="27">
        <f t="shared" si="14"/>
        <v>200</v>
      </c>
      <c r="AU28" s="69">
        <v>2</v>
      </c>
      <c r="AV28" s="27">
        <f t="shared" si="15"/>
        <v>1200</v>
      </c>
      <c r="AW28" s="27">
        <f t="shared" si="16"/>
        <v>1400</v>
      </c>
      <c r="AX28" s="27">
        <f t="shared" si="17"/>
        <v>1400</v>
      </c>
      <c r="AY28" s="69">
        <v>1000</v>
      </c>
      <c r="AZ28" s="69">
        <v>1000</v>
      </c>
    </row>
    <row r="29" s="76" customFormat="1" ht="25" customHeight="1" spans="1:52">
      <c r="A29" s="69">
        <v>23</v>
      </c>
      <c r="B29" s="69" t="s">
        <v>223</v>
      </c>
      <c r="C29" s="69" t="s">
        <v>236</v>
      </c>
      <c r="D29" s="69" t="s">
        <v>237</v>
      </c>
      <c r="E29" s="149" t="s">
        <v>189</v>
      </c>
      <c r="F29" s="69">
        <v>1</v>
      </c>
      <c r="G29" s="287" t="s">
        <v>238</v>
      </c>
      <c r="H29" s="69"/>
      <c r="I29" s="69"/>
      <c r="J29" s="69"/>
      <c r="K29" s="69"/>
      <c r="L29" s="69"/>
      <c r="M29" s="69"/>
      <c r="N29" s="69"/>
      <c r="O29" s="69"/>
      <c r="P29" s="27">
        <f t="shared" si="2"/>
        <v>0</v>
      </c>
      <c r="Q29" s="69"/>
      <c r="R29" s="27">
        <f t="shared" si="3"/>
        <v>0</v>
      </c>
      <c r="S29" s="69"/>
      <c r="T29" s="69"/>
      <c r="U29" s="27">
        <f t="shared" si="4"/>
        <v>0</v>
      </c>
      <c r="V29" s="69"/>
      <c r="W29" s="69"/>
      <c r="X29" s="69"/>
      <c r="Y29" s="69"/>
      <c r="Z29" s="27">
        <f t="shared" si="5"/>
        <v>0</v>
      </c>
      <c r="AA29" s="69"/>
      <c r="AB29" s="27">
        <f t="shared" si="19"/>
        <v>0</v>
      </c>
      <c r="AC29" s="69"/>
      <c r="AD29" s="69"/>
      <c r="AE29" s="69"/>
      <c r="AF29" s="27">
        <f t="shared" si="7"/>
        <v>0</v>
      </c>
      <c r="AG29" s="69"/>
      <c r="AH29" s="27">
        <f t="shared" si="8"/>
        <v>0</v>
      </c>
      <c r="AI29" s="69"/>
      <c r="AJ29" s="27">
        <f t="shared" si="9"/>
        <v>0</v>
      </c>
      <c r="AK29" s="69"/>
      <c r="AL29" s="27">
        <f t="shared" si="10"/>
        <v>0</v>
      </c>
      <c r="AM29" s="27">
        <f t="shared" si="11"/>
        <v>0</v>
      </c>
      <c r="AN29" s="69">
        <v>5</v>
      </c>
      <c r="AO29" s="27">
        <f t="shared" si="12"/>
        <v>100</v>
      </c>
      <c r="AP29" s="69"/>
      <c r="AQ29" s="69"/>
      <c r="AR29" s="27">
        <f t="shared" si="13"/>
        <v>100</v>
      </c>
      <c r="AS29" s="69"/>
      <c r="AT29" s="27">
        <f t="shared" si="14"/>
        <v>0</v>
      </c>
      <c r="AU29" s="69"/>
      <c r="AV29" s="27">
        <f t="shared" si="15"/>
        <v>0</v>
      </c>
      <c r="AW29" s="27">
        <f t="shared" si="16"/>
        <v>0</v>
      </c>
      <c r="AX29" s="27">
        <f t="shared" si="17"/>
        <v>100</v>
      </c>
      <c r="AY29" s="69">
        <v>1000</v>
      </c>
      <c r="AZ29" s="69">
        <v>100</v>
      </c>
    </row>
    <row r="30" s="76" customFormat="1" ht="25" customHeight="1" spans="1:52">
      <c r="A30" s="69">
        <v>24</v>
      </c>
      <c r="B30" s="69" t="s">
        <v>223</v>
      </c>
      <c r="C30" s="69" t="s">
        <v>239</v>
      </c>
      <c r="D30" s="69" t="s">
        <v>240</v>
      </c>
      <c r="E30" s="149" t="s">
        <v>189</v>
      </c>
      <c r="F30" s="69">
        <v>1</v>
      </c>
      <c r="G30" s="287" t="s">
        <v>241</v>
      </c>
      <c r="H30" s="69"/>
      <c r="I30" s="68"/>
      <c r="J30" s="68"/>
      <c r="K30" s="68"/>
      <c r="L30" s="69"/>
      <c r="N30" s="68"/>
      <c r="P30" s="27">
        <f t="shared" si="2"/>
        <v>0</v>
      </c>
      <c r="Q30" s="68">
        <v>1</v>
      </c>
      <c r="R30" s="27">
        <f t="shared" si="3"/>
        <v>300</v>
      </c>
      <c r="S30" s="68"/>
      <c r="T30" s="68"/>
      <c r="U30" s="27">
        <f t="shared" si="4"/>
        <v>300</v>
      </c>
      <c r="V30" s="68"/>
      <c r="W30" s="69"/>
      <c r="X30" s="68"/>
      <c r="Y30" s="68"/>
      <c r="Z30" s="27">
        <f t="shared" si="5"/>
        <v>0</v>
      </c>
      <c r="AA30" s="68"/>
      <c r="AB30" s="27">
        <f t="shared" si="19"/>
        <v>0</v>
      </c>
      <c r="AC30" s="68"/>
      <c r="AD30" s="68"/>
      <c r="AE30" s="68">
        <v>1</v>
      </c>
      <c r="AF30" s="27">
        <f t="shared" si="7"/>
        <v>1000</v>
      </c>
      <c r="AG30" s="68"/>
      <c r="AH30" s="27">
        <f t="shared" si="8"/>
        <v>0</v>
      </c>
      <c r="AI30" s="68">
        <v>1</v>
      </c>
      <c r="AJ30" s="27">
        <f t="shared" si="9"/>
        <v>300</v>
      </c>
      <c r="AK30" s="68"/>
      <c r="AL30" s="27">
        <f t="shared" si="10"/>
        <v>0</v>
      </c>
      <c r="AM30" s="27">
        <f t="shared" si="11"/>
        <v>1300</v>
      </c>
      <c r="AN30" s="68"/>
      <c r="AO30" s="27">
        <f t="shared" si="12"/>
        <v>0</v>
      </c>
      <c r="AP30" s="68"/>
      <c r="AQ30" s="68"/>
      <c r="AR30" s="27">
        <f t="shared" si="13"/>
        <v>0</v>
      </c>
      <c r="AS30" s="68"/>
      <c r="AT30" s="27">
        <f t="shared" si="14"/>
        <v>0</v>
      </c>
      <c r="AU30" s="68"/>
      <c r="AV30" s="27">
        <f t="shared" si="15"/>
        <v>0</v>
      </c>
      <c r="AW30" s="27">
        <f t="shared" si="16"/>
        <v>0</v>
      </c>
      <c r="AX30" s="27">
        <f t="shared" si="17"/>
        <v>1600</v>
      </c>
      <c r="AY30" s="69">
        <v>1000</v>
      </c>
      <c r="AZ30" s="69">
        <v>1000</v>
      </c>
    </row>
    <row r="31" s="76" customFormat="1" ht="25" customHeight="1" spans="1:52">
      <c r="A31" s="69">
        <v>25</v>
      </c>
      <c r="B31" s="69" t="s">
        <v>242</v>
      </c>
      <c r="C31" s="69" t="s">
        <v>243</v>
      </c>
      <c r="D31" s="69" t="s">
        <v>244</v>
      </c>
      <c r="E31" s="149" t="s">
        <v>245</v>
      </c>
      <c r="F31" s="69">
        <v>1</v>
      </c>
      <c r="G31" s="287" t="s">
        <v>246</v>
      </c>
      <c r="H31" s="69"/>
      <c r="I31" s="69"/>
      <c r="J31" s="69"/>
      <c r="K31" s="69"/>
      <c r="L31" s="69"/>
      <c r="M31" s="69"/>
      <c r="N31" s="69"/>
      <c r="O31" s="69"/>
      <c r="P31" s="27">
        <f t="shared" si="2"/>
        <v>0</v>
      </c>
      <c r="Q31" s="69"/>
      <c r="R31" s="27">
        <f t="shared" si="3"/>
        <v>0</v>
      </c>
      <c r="S31" s="69"/>
      <c r="T31" s="69"/>
      <c r="U31" s="27">
        <f t="shared" si="4"/>
        <v>0</v>
      </c>
      <c r="V31" s="69"/>
      <c r="W31" s="27">
        <f>V31*400</f>
        <v>0</v>
      </c>
      <c r="X31" s="69"/>
      <c r="Y31" s="69"/>
      <c r="Z31" s="27">
        <f t="shared" si="5"/>
        <v>0</v>
      </c>
      <c r="AA31" s="69"/>
      <c r="AB31" s="27">
        <f t="shared" si="19"/>
        <v>0</v>
      </c>
      <c r="AC31" s="69"/>
      <c r="AD31" s="69"/>
      <c r="AE31" s="69"/>
      <c r="AF31" s="27">
        <f t="shared" si="7"/>
        <v>0</v>
      </c>
      <c r="AG31" s="69"/>
      <c r="AH31" s="27">
        <f t="shared" si="8"/>
        <v>0</v>
      </c>
      <c r="AI31" s="69"/>
      <c r="AJ31" s="27">
        <f t="shared" si="9"/>
        <v>0</v>
      </c>
      <c r="AK31" s="69">
        <v>5</v>
      </c>
      <c r="AL31" s="27">
        <f t="shared" si="10"/>
        <v>1500</v>
      </c>
      <c r="AM31" s="27">
        <f t="shared" si="11"/>
        <v>1500</v>
      </c>
      <c r="AN31" s="69">
        <v>32</v>
      </c>
      <c r="AO31" s="27">
        <f t="shared" si="12"/>
        <v>640</v>
      </c>
      <c r="AP31" s="69">
        <v>2</v>
      </c>
      <c r="AQ31" s="69">
        <v>40</v>
      </c>
      <c r="AR31" s="27">
        <f t="shared" si="13"/>
        <v>680</v>
      </c>
      <c r="AS31" s="69"/>
      <c r="AT31" s="27">
        <f t="shared" si="14"/>
        <v>0</v>
      </c>
      <c r="AU31" s="69"/>
      <c r="AV31" s="27">
        <f t="shared" si="15"/>
        <v>0</v>
      </c>
      <c r="AW31" s="27">
        <f t="shared" si="16"/>
        <v>0</v>
      </c>
      <c r="AX31" s="27">
        <f t="shared" si="17"/>
        <v>2180</v>
      </c>
      <c r="AY31" s="69">
        <v>1000</v>
      </c>
      <c r="AZ31" s="69">
        <v>1000</v>
      </c>
    </row>
    <row r="32" s="76" customFormat="1" ht="25" customHeight="1" spans="1:52">
      <c r="A32" s="69">
        <v>26</v>
      </c>
      <c r="B32" s="69" t="s">
        <v>247</v>
      </c>
      <c r="C32" s="69" t="s">
        <v>167</v>
      </c>
      <c r="D32" s="69" t="s">
        <v>248</v>
      </c>
      <c r="E32" s="208" t="s">
        <v>164</v>
      </c>
      <c r="F32" s="69">
        <v>1</v>
      </c>
      <c r="G32" s="208" t="s">
        <v>249</v>
      </c>
      <c r="H32" s="69"/>
      <c r="I32" s="69"/>
      <c r="J32" s="69"/>
      <c r="K32" s="69"/>
      <c r="L32" s="69"/>
      <c r="M32" s="69"/>
      <c r="N32" s="69"/>
      <c r="O32" s="69"/>
      <c r="P32" s="27">
        <f t="shared" si="2"/>
        <v>0</v>
      </c>
      <c r="Q32" s="69">
        <v>2</v>
      </c>
      <c r="R32" s="69">
        <v>600</v>
      </c>
      <c r="S32" s="69"/>
      <c r="T32" s="69"/>
      <c r="U32" s="27">
        <f t="shared" si="4"/>
        <v>600</v>
      </c>
      <c r="V32" s="69"/>
      <c r="W32" s="69"/>
      <c r="X32" s="69"/>
      <c r="Y32" s="69"/>
      <c r="Z32" s="27">
        <f t="shared" si="5"/>
        <v>0</v>
      </c>
      <c r="AA32" s="69"/>
      <c r="AB32" s="27">
        <f t="shared" si="19"/>
        <v>0</v>
      </c>
      <c r="AC32" s="69"/>
      <c r="AD32" s="69"/>
      <c r="AE32" s="69"/>
      <c r="AF32" s="27">
        <f t="shared" si="7"/>
        <v>0</v>
      </c>
      <c r="AG32" s="69"/>
      <c r="AH32" s="27">
        <f t="shared" si="8"/>
        <v>0</v>
      </c>
      <c r="AI32" s="69">
        <v>1</v>
      </c>
      <c r="AJ32" s="27">
        <f t="shared" si="9"/>
        <v>300</v>
      </c>
      <c r="AK32" s="69"/>
      <c r="AL32" s="27">
        <f t="shared" si="10"/>
        <v>0</v>
      </c>
      <c r="AM32" s="27">
        <f t="shared" si="11"/>
        <v>300</v>
      </c>
      <c r="AN32" s="69">
        <v>3</v>
      </c>
      <c r="AO32" s="27">
        <f t="shared" si="12"/>
        <v>60</v>
      </c>
      <c r="AP32" s="69"/>
      <c r="AQ32" s="69"/>
      <c r="AR32" s="27">
        <f t="shared" si="13"/>
        <v>60</v>
      </c>
      <c r="AS32" s="69"/>
      <c r="AT32" s="27">
        <f t="shared" si="14"/>
        <v>0</v>
      </c>
      <c r="AU32" s="69"/>
      <c r="AV32" s="27">
        <f t="shared" si="15"/>
        <v>0</v>
      </c>
      <c r="AW32" s="27">
        <f t="shared" si="16"/>
        <v>0</v>
      </c>
      <c r="AX32" s="27">
        <f t="shared" si="17"/>
        <v>960</v>
      </c>
      <c r="AY32" s="69">
        <v>1000</v>
      </c>
      <c r="AZ32" s="69">
        <v>960</v>
      </c>
    </row>
    <row r="33" s="201" customFormat="1" ht="14.4" spans="1:53">
      <c r="A33" s="69">
        <v>27</v>
      </c>
      <c r="B33" s="209" t="s">
        <v>1005</v>
      </c>
      <c r="C33" s="210"/>
      <c r="D33" s="69"/>
      <c r="E33" s="69"/>
      <c r="F33" s="69">
        <f>SUM(F7:F32)</f>
        <v>56</v>
      </c>
      <c r="G33" s="69"/>
      <c r="H33" s="69"/>
      <c r="I33" s="69"/>
      <c r="J33" s="69"/>
      <c r="K33" s="69"/>
      <c r="L33" s="69"/>
      <c r="M33" s="69"/>
      <c r="N33" s="69"/>
      <c r="O33" s="69"/>
      <c r="P33" s="27">
        <f t="shared" si="2"/>
        <v>0</v>
      </c>
      <c r="Q33" s="69">
        <f>SUM(Q7:Q32)</f>
        <v>29</v>
      </c>
      <c r="R33" s="69">
        <f>SUM(R7:R32)</f>
        <v>8700</v>
      </c>
      <c r="S33" s="69"/>
      <c r="T33" s="69"/>
      <c r="U33" s="207">
        <f t="shared" si="4"/>
        <v>8700</v>
      </c>
      <c r="V33" s="149">
        <f>SUM(V7:V32)</f>
        <v>0</v>
      </c>
      <c r="W33" s="207">
        <f>V33*400</f>
        <v>0</v>
      </c>
      <c r="X33" s="149"/>
      <c r="Y33" s="149"/>
      <c r="Z33" s="207">
        <f t="shared" si="5"/>
        <v>0</v>
      </c>
      <c r="AA33" s="149">
        <f>SUM(AA7:AA32)</f>
        <v>1.2</v>
      </c>
      <c r="AB33" s="207">
        <f t="shared" si="19"/>
        <v>720</v>
      </c>
      <c r="AC33" s="149"/>
      <c r="AD33" s="149"/>
      <c r="AE33" s="149">
        <f>SUM(AE7:AE32)</f>
        <v>10</v>
      </c>
      <c r="AF33" s="207">
        <f t="shared" si="7"/>
        <v>10000</v>
      </c>
      <c r="AG33" s="149">
        <f>SUM(AG7:AG32)</f>
        <v>3</v>
      </c>
      <c r="AH33" s="207">
        <f t="shared" si="8"/>
        <v>900</v>
      </c>
      <c r="AI33" s="149">
        <f>SUM(AI7:AI32)</f>
        <v>31</v>
      </c>
      <c r="AJ33" s="207">
        <f t="shared" si="9"/>
        <v>9300</v>
      </c>
      <c r="AK33" s="149">
        <f>SUM(AK7:AK32)</f>
        <v>8</v>
      </c>
      <c r="AL33" s="207">
        <f t="shared" si="10"/>
        <v>2400</v>
      </c>
      <c r="AM33" s="207">
        <f t="shared" si="11"/>
        <v>22600</v>
      </c>
      <c r="AN33" s="149">
        <f>SUM(AN7:AN32)</f>
        <v>219</v>
      </c>
      <c r="AO33" s="207">
        <f t="shared" si="12"/>
        <v>4380</v>
      </c>
      <c r="AP33" s="149">
        <f>SUM(AP7:AP32)</f>
        <v>67</v>
      </c>
      <c r="AQ33" s="149">
        <f>SUM(AQ7:AQ32)</f>
        <v>1340</v>
      </c>
      <c r="AR33" s="207">
        <f t="shared" si="13"/>
        <v>5720</v>
      </c>
      <c r="AS33" s="149">
        <f>SUM(AS7:AS32)</f>
        <v>2</v>
      </c>
      <c r="AT33" s="27">
        <f t="shared" si="14"/>
        <v>400</v>
      </c>
      <c r="AU33" s="149">
        <f>SUM(AU7:AU32)</f>
        <v>10</v>
      </c>
      <c r="AV33" s="27">
        <f t="shared" si="15"/>
        <v>6000</v>
      </c>
      <c r="AW33" s="27">
        <f t="shared" si="16"/>
        <v>6400</v>
      </c>
      <c r="AX33" s="27">
        <f t="shared" si="17"/>
        <v>44140</v>
      </c>
      <c r="AY33" s="149">
        <f>SUM(AY7:AY32)</f>
        <v>56000</v>
      </c>
      <c r="AZ33" s="149">
        <f>SUM(AZ7:AZ32)</f>
        <v>38280</v>
      </c>
      <c r="BA33" s="214"/>
    </row>
    <row r="42" spans="35:35">
      <c r="AI42" s="187"/>
    </row>
  </sheetData>
  <mergeCells count="23">
    <mergeCell ref="A1:E1"/>
    <mergeCell ref="A2:AX2"/>
    <mergeCell ref="A3:AZ3"/>
    <mergeCell ref="H4:AW4"/>
    <mergeCell ref="H5:P5"/>
    <mergeCell ref="Q5:U5"/>
    <mergeCell ref="V5:Z5"/>
    <mergeCell ref="AA5:AB5"/>
    <mergeCell ref="AC5:AD5"/>
    <mergeCell ref="AE5:AM5"/>
    <mergeCell ref="AN5:AR5"/>
    <mergeCell ref="AS5:AW5"/>
    <mergeCell ref="B33:C33"/>
    <mergeCell ref="A4:A6"/>
    <mergeCell ref="B4:B6"/>
    <mergeCell ref="C4:C6"/>
    <mergeCell ref="D4:D6"/>
    <mergeCell ref="E4:E6"/>
    <mergeCell ref="F4:F6"/>
    <mergeCell ref="G4:G6"/>
    <mergeCell ref="AX4:AX6"/>
    <mergeCell ref="AY4:AY6"/>
    <mergeCell ref="AZ4:AZ6"/>
  </mergeCells>
  <dataValidations count="1">
    <dataValidation type="textLength" operator="equal" allowBlank="1" showInputMessage="1" showErrorMessage="1" error="请注意：您输入的不是18位身份证号码。请输入正确身份证号码，谢谢！不然，您将必须再次修改。为保障工作进度以及减少您的工作量，请您配合，谢谢！" prompt="请输入18位身份证号码，X用大写！！！" sqref="E1:E11 E15:E18 E26:E31 E33:E65537">
      <formula1>18</formula1>
    </dataValidation>
  </dataValidations>
  <pageMargins left="0.75" right="0.75" top="1" bottom="1" header="0.5" footer="0.5"/>
  <headerFooter/>
  <ignoredErrors>
    <ignoredError sqref="E4" listDataValidation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28"/>
  <sheetViews>
    <sheetView zoomScale="80" zoomScaleNormal="80" workbookViewId="0">
      <selection activeCell="H28" sqref="H28"/>
    </sheetView>
  </sheetViews>
  <sheetFormatPr defaultColWidth="9" defaultRowHeight="15.6"/>
  <cols>
    <col min="1" max="1" width="2.75" style="184" customWidth="1"/>
    <col min="2" max="2" width="7.875" style="185" customWidth="1"/>
    <col min="3" max="3" width="6.25" style="141" customWidth="1"/>
    <col min="4" max="4" width="7.125" style="185" customWidth="1"/>
    <col min="5" max="5" width="20.15" style="41" customWidth="1"/>
    <col min="6" max="6" width="3.75" style="185" customWidth="1"/>
    <col min="7" max="7" width="22.75" style="141" customWidth="1"/>
    <col min="8" max="8" width="10.375" style="185" customWidth="1"/>
    <col min="9" max="15" width="5.425" style="36" customWidth="1"/>
    <col min="16" max="17" width="5.425" style="141" customWidth="1"/>
    <col min="18" max="50" width="5.425" style="184" customWidth="1"/>
    <col min="51" max="51" width="6.625" style="184" customWidth="1"/>
    <col min="52" max="52" width="5.5" style="184" customWidth="1"/>
    <col min="53" max="53" width="6.125" style="184" customWidth="1"/>
    <col min="54" max="16384" width="9" style="36"/>
  </cols>
  <sheetData>
    <row r="1" s="36" customFormat="1" ht="9.75" customHeight="1" spans="1:53">
      <c r="A1" s="186"/>
      <c r="B1" s="187"/>
      <c r="C1" s="187"/>
      <c r="D1" s="187"/>
      <c r="E1" s="187"/>
      <c r="F1" s="185"/>
      <c r="G1" s="141"/>
      <c r="H1" s="185"/>
      <c r="P1" s="141"/>
      <c r="Q1" s="141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</row>
    <row r="2" ht="18" customHeight="1" spans="1:52">
      <c r="A2" s="188" t="s">
        <v>1044</v>
      </c>
      <c r="B2" s="189"/>
      <c r="C2" s="189"/>
      <c r="D2" s="190"/>
      <c r="E2" s="190"/>
      <c r="F2" s="190"/>
      <c r="G2" s="190"/>
      <c r="H2" s="190"/>
      <c r="I2" s="70"/>
      <c r="J2" s="70"/>
      <c r="K2" s="70"/>
      <c r="L2" s="70"/>
      <c r="M2" s="70"/>
      <c r="N2" s="70"/>
      <c r="O2" s="70"/>
      <c r="P2" s="190"/>
      <c r="Q2" s="19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</row>
    <row r="3" ht="13.5" customHeight="1" spans="1:17">
      <c r="A3" s="184" t="s">
        <v>1045</v>
      </c>
      <c r="C3" s="185"/>
      <c r="E3" s="185"/>
      <c r="G3" s="185"/>
      <c r="I3" s="184"/>
      <c r="J3" s="184"/>
      <c r="K3" s="184"/>
      <c r="L3" s="184"/>
      <c r="M3" s="184"/>
      <c r="N3" s="184"/>
      <c r="O3" s="184"/>
      <c r="P3" s="184"/>
      <c r="Q3" s="184"/>
    </row>
    <row r="4" s="183" customFormat="1" ht="35" customHeight="1" spans="1:53">
      <c r="A4" s="18" t="s">
        <v>4</v>
      </c>
      <c r="B4" s="18" t="s">
        <v>6</v>
      </c>
      <c r="C4" s="18" t="s">
        <v>7</v>
      </c>
      <c r="D4" s="18" t="s">
        <v>8</v>
      </c>
      <c r="E4" s="58" t="s">
        <v>9</v>
      </c>
      <c r="F4" s="147" t="s">
        <v>1025</v>
      </c>
      <c r="G4" s="18" t="s">
        <v>1026</v>
      </c>
      <c r="H4" s="18" t="s">
        <v>1027</v>
      </c>
      <c r="I4" s="65" t="s">
        <v>1034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7"/>
      <c r="AY4" s="18" t="s">
        <v>1035</v>
      </c>
      <c r="AZ4" s="147" t="s">
        <v>1028</v>
      </c>
      <c r="BA4" s="18" t="s">
        <v>1029</v>
      </c>
    </row>
    <row r="5" s="183" customFormat="1" ht="35" customHeight="1" spans="1:53">
      <c r="A5" s="191"/>
      <c r="B5" s="18"/>
      <c r="C5" s="18"/>
      <c r="D5" s="192"/>
      <c r="E5" s="58"/>
      <c r="F5" s="148"/>
      <c r="G5" s="193"/>
      <c r="H5" s="192"/>
      <c r="I5" s="197" t="s">
        <v>1036</v>
      </c>
      <c r="J5" s="198"/>
      <c r="K5" s="198"/>
      <c r="L5" s="198"/>
      <c r="M5" s="198"/>
      <c r="N5" s="198"/>
      <c r="O5" s="198"/>
      <c r="P5" s="198"/>
      <c r="Q5" s="200"/>
      <c r="R5" s="65" t="s">
        <v>17</v>
      </c>
      <c r="S5" s="66"/>
      <c r="T5" s="66"/>
      <c r="U5" s="66"/>
      <c r="V5" s="67"/>
      <c r="W5" s="65" t="s">
        <v>18</v>
      </c>
      <c r="X5" s="66"/>
      <c r="Y5" s="66"/>
      <c r="Z5" s="66"/>
      <c r="AA5" s="67"/>
      <c r="AB5" s="18" t="s">
        <v>19</v>
      </c>
      <c r="AC5" s="18"/>
      <c r="AD5" s="18" t="s">
        <v>20</v>
      </c>
      <c r="AE5" s="18"/>
      <c r="AF5" s="65" t="s">
        <v>21</v>
      </c>
      <c r="AG5" s="66"/>
      <c r="AH5" s="66"/>
      <c r="AI5" s="66"/>
      <c r="AJ5" s="66"/>
      <c r="AK5" s="66"/>
      <c r="AL5" s="66"/>
      <c r="AM5" s="66"/>
      <c r="AN5" s="66"/>
      <c r="AO5" s="18" t="s">
        <v>1037</v>
      </c>
      <c r="AP5" s="18"/>
      <c r="AQ5" s="18"/>
      <c r="AR5" s="18"/>
      <c r="AS5" s="18"/>
      <c r="AT5" s="66" t="s">
        <v>23</v>
      </c>
      <c r="AU5" s="66"/>
      <c r="AV5" s="66"/>
      <c r="AW5" s="66"/>
      <c r="AX5" s="67"/>
      <c r="AY5" s="18"/>
      <c r="AZ5" s="148"/>
      <c r="BA5" s="18"/>
    </row>
    <row r="6" s="183" customFormat="1" ht="35" customHeight="1" spans="1:53">
      <c r="A6" s="191"/>
      <c r="B6" s="18"/>
      <c r="C6" s="18"/>
      <c r="D6" s="192"/>
      <c r="E6" s="58"/>
      <c r="F6" s="55"/>
      <c r="G6" s="193"/>
      <c r="H6" s="192"/>
      <c r="I6" s="18" t="s">
        <v>24</v>
      </c>
      <c r="J6" s="18" t="s">
        <v>25</v>
      </c>
      <c r="K6" s="18" t="s">
        <v>26</v>
      </c>
      <c r="L6" s="18" t="s">
        <v>25</v>
      </c>
      <c r="M6" s="18" t="s">
        <v>27</v>
      </c>
      <c r="N6" s="18" t="s">
        <v>1038</v>
      </c>
      <c r="O6" s="18" t="s">
        <v>28</v>
      </c>
      <c r="P6" s="18" t="s">
        <v>25</v>
      </c>
      <c r="Q6" s="18" t="s">
        <v>30</v>
      </c>
      <c r="R6" s="18" t="s">
        <v>31</v>
      </c>
      <c r="S6" s="18" t="s">
        <v>25</v>
      </c>
      <c r="T6" s="18" t="s">
        <v>32</v>
      </c>
      <c r="U6" s="18" t="s">
        <v>25</v>
      </c>
      <c r="V6" s="18" t="s">
        <v>30</v>
      </c>
      <c r="W6" s="18" t="s">
        <v>1039</v>
      </c>
      <c r="X6" s="18" t="s">
        <v>29</v>
      </c>
      <c r="Y6" s="18" t="s">
        <v>1040</v>
      </c>
      <c r="Z6" s="18" t="s">
        <v>25</v>
      </c>
      <c r="AA6" s="18" t="s">
        <v>30</v>
      </c>
      <c r="AB6" s="18" t="s">
        <v>35</v>
      </c>
      <c r="AC6" s="18" t="s">
        <v>25</v>
      </c>
      <c r="AD6" s="18" t="s">
        <v>36</v>
      </c>
      <c r="AE6" s="18" t="s">
        <v>25</v>
      </c>
      <c r="AF6" s="18" t="s">
        <v>37</v>
      </c>
      <c r="AG6" s="18" t="s">
        <v>25</v>
      </c>
      <c r="AH6" s="18" t="s">
        <v>38</v>
      </c>
      <c r="AI6" s="18" t="s">
        <v>25</v>
      </c>
      <c r="AJ6" s="18" t="s">
        <v>39</v>
      </c>
      <c r="AK6" s="18" t="s">
        <v>25</v>
      </c>
      <c r="AL6" s="18" t="s">
        <v>40</v>
      </c>
      <c r="AM6" s="18" t="s">
        <v>25</v>
      </c>
      <c r="AN6" s="18" t="s">
        <v>30</v>
      </c>
      <c r="AO6" s="18" t="s">
        <v>41</v>
      </c>
      <c r="AP6" s="18" t="s">
        <v>25</v>
      </c>
      <c r="AQ6" s="18" t="s">
        <v>42</v>
      </c>
      <c r="AR6" s="18" t="s">
        <v>25</v>
      </c>
      <c r="AS6" s="18" t="s">
        <v>30</v>
      </c>
      <c r="AT6" s="18" t="s">
        <v>1041</v>
      </c>
      <c r="AU6" s="18" t="s">
        <v>29</v>
      </c>
      <c r="AV6" s="18" t="s">
        <v>1042</v>
      </c>
      <c r="AW6" s="18" t="s">
        <v>25</v>
      </c>
      <c r="AX6" s="18" t="s">
        <v>30</v>
      </c>
      <c r="AY6" s="18"/>
      <c r="AZ6" s="55"/>
      <c r="BA6" s="18"/>
    </row>
    <row r="7" s="48" customFormat="1" ht="25" customHeight="1" spans="1:53">
      <c r="A7" s="55">
        <v>1</v>
      </c>
      <c r="B7" s="55" t="s">
        <v>251</v>
      </c>
      <c r="C7" s="55" t="s">
        <v>252</v>
      </c>
      <c r="D7" s="55" t="s">
        <v>253</v>
      </c>
      <c r="E7" s="17" t="s">
        <v>254</v>
      </c>
      <c r="F7" s="55">
        <v>4</v>
      </c>
      <c r="G7" s="288" t="s">
        <v>255</v>
      </c>
      <c r="H7" s="55">
        <v>19174589081</v>
      </c>
      <c r="I7" s="27"/>
      <c r="J7" s="27">
        <f>I7*1000</f>
        <v>0</v>
      </c>
      <c r="K7" s="27"/>
      <c r="L7" s="27">
        <f t="shared" ref="L7:P7" si="0">K7*600</f>
        <v>0</v>
      </c>
      <c r="M7" s="27"/>
      <c r="N7" s="27">
        <f t="shared" si="0"/>
        <v>0</v>
      </c>
      <c r="O7" s="27"/>
      <c r="P7" s="27">
        <f t="shared" si="0"/>
        <v>0</v>
      </c>
      <c r="Q7" s="27">
        <f>J7+L7+N7+P7</f>
        <v>0</v>
      </c>
      <c r="R7" s="27"/>
      <c r="S7" s="27">
        <f>R7*300</f>
        <v>0</v>
      </c>
      <c r="T7" s="27"/>
      <c r="U7" s="27">
        <f>T7*300</f>
        <v>0</v>
      </c>
      <c r="V7" s="27">
        <f>S7+U7</f>
        <v>0</v>
      </c>
      <c r="W7" s="27"/>
      <c r="X7" s="27">
        <f>W7*400</f>
        <v>0</v>
      </c>
      <c r="Y7" s="27"/>
      <c r="Z7" s="27">
        <f>Y7*800</f>
        <v>0</v>
      </c>
      <c r="AA7" s="27">
        <f>X7+Z7</f>
        <v>0</v>
      </c>
      <c r="AB7" s="27"/>
      <c r="AC7" s="27">
        <f>AB7*600</f>
        <v>0</v>
      </c>
      <c r="AD7" s="27"/>
      <c r="AE7" s="27">
        <f>AD7*0</f>
        <v>0</v>
      </c>
      <c r="AF7" s="27"/>
      <c r="AG7" s="27">
        <f>AF7*1000</f>
        <v>0</v>
      </c>
      <c r="AH7" s="27"/>
      <c r="AI7" s="27">
        <f t="shared" ref="AI7:AM7" si="1">AH7*300</f>
        <v>0</v>
      </c>
      <c r="AJ7" s="27"/>
      <c r="AK7" s="27">
        <f t="shared" si="1"/>
        <v>0</v>
      </c>
      <c r="AL7" s="27"/>
      <c r="AM7" s="27">
        <f t="shared" si="1"/>
        <v>0</v>
      </c>
      <c r="AN7" s="27">
        <f>AG7+AI7+AK7+AM7</f>
        <v>0</v>
      </c>
      <c r="AO7" s="27">
        <v>10</v>
      </c>
      <c r="AP7" s="27">
        <f>AO7*20</f>
        <v>200</v>
      </c>
      <c r="AQ7" s="27">
        <v>20</v>
      </c>
      <c r="AR7" s="27">
        <f>AQ7*20</f>
        <v>400</v>
      </c>
      <c r="AS7" s="27">
        <f>AP7+AR7</f>
        <v>600</v>
      </c>
      <c r="AT7" s="27"/>
      <c r="AU7" s="27">
        <f>AT7*200</f>
        <v>0</v>
      </c>
      <c r="AV7" s="27"/>
      <c r="AW7" s="27">
        <f>AV7*600</f>
        <v>0</v>
      </c>
      <c r="AX7" s="27">
        <f>AU7+AW7</f>
        <v>0</v>
      </c>
      <c r="AY7" s="27">
        <f>Q7+V7+AA7+AC7+AE7+AN7+AS7+AX7</f>
        <v>600</v>
      </c>
      <c r="AZ7" s="18">
        <v>4000</v>
      </c>
      <c r="BA7" s="18">
        <v>600</v>
      </c>
    </row>
    <row r="8" s="48" customFormat="1" ht="25" customHeight="1" spans="1:53">
      <c r="A8" s="55">
        <v>2</v>
      </c>
      <c r="B8" s="55" t="s">
        <v>256</v>
      </c>
      <c r="C8" s="55" t="s">
        <v>257</v>
      </c>
      <c r="D8" s="55" t="s">
        <v>258</v>
      </c>
      <c r="E8" s="17" t="s">
        <v>259</v>
      </c>
      <c r="F8" s="55">
        <v>5</v>
      </c>
      <c r="G8" s="288" t="s">
        <v>260</v>
      </c>
      <c r="H8" s="55">
        <v>15111527670</v>
      </c>
      <c r="I8" s="55"/>
      <c r="J8" s="55"/>
      <c r="K8" s="55"/>
      <c r="L8" s="55"/>
      <c r="M8" s="18"/>
      <c r="N8" s="18"/>
      <c r="O8" s="55"/>
      <c r="P8" s="18"/>
      <c r="Q8" s="55"/>
      <c r="R8" s="55">
        <v>2.5</v>
      </c>
      <c r="S8" s="27">
        <f t="shared" ref="S8:S23" si="2">R8*300</f>
        <v>750</v>
      </c>
      <c r="T8" s="55"/>
      <c r="U8" s="55"/>
      <c r="V8" s="27">
        <f t="shared" ref="V8:V23" si="3">S8+U8</f>
        <v>750</v>
      </c>
      <c r="W8" s="55"/>
      <c r="X8" s="27">
        <f t="shared" ref="X8:X23" si="4">W8*400</f>
        <v>0</v>
      </c>
      <c r="Y8" s="55"/>
      <c r="Z8" s="27">
        <f t="shared" ref="Z8:Z23" si="5">Y8*800</f>
        <v>0</v>
      </c>
      <c r="AA8" s="27">
        <f t="shared" ref="AA8:AA23" si="6">X8+Z8</f>
        <v>0</v>
      </c>
      <c r="AB8" s="55"/>
      <c r="AC8" s="27">
        <f t="shared" ref="AC8:AC23" si="7">AB8*600</f>
        <v>0</v>
      </c>
      <c r="AD8" s="55"/>
      <c r="AE8" s="27">
        <f t="shared" ref="AE8:AE23" si="8">AD8*0</f>
        <v>0</v>
      </c>
      <c r="AF8" s="55"/>
      <c r="AG8" s="27">
        <f t="shared" ref="AG8:AG22" si="9">AF8*1000</f>
        <v>0</v>
      </c>
      <c r="AH8" s="55"/>
      <c r="AI8" s="27">
        <f t="shared" ref="AI8:AI23" si="10">AH8*300</f>
        <v>0</v>
      </c>
      <c r="AJ8" s="55">
        <v>2</v>
      </c>
      <c r="AK8" s="27">
        <f>AJ8*300</f>
        <v>600</v>
      </c>
      <c r="AL8" s="55"/>
      <c r="AM8" s="27">
        <f t="shared" ref="AM8:AM17" si="11">AL8*300</f>
        <v>0</v>
      </c>
      <c r="AN8" s="27">
        <f t="shared" ref="AN8:AN23" si="12">AG8+AI8+AK8+AM8</f>
        <v>600</v>
      </c>
      <c r="AO8" s="55">
        <v>12</v>
      </c>
      <c r="AP8" s="27">
        <f>AO8*20</f>
        <v>240</v>
      </c>
      <c r="AQ8" s="55">
        <v>8</v>
      </c>
      <c r="AR8" s="27">
        <f>AQ8*20</f>
        <v>160</v>
      </c>
      <c r="AS8" s="27">
        <f t="shared" ref="AS8:AS23" si="13">AP8+AR8</f>
        <v>400</v>
      </c>
      <c r="AT8" s="55"/>
      <c r="AU8" s="27">
        <f t="shared" ref="AU8:AU13" si="14">AT8*200</f>
        <v>0</v>
      </c>
      <c r="AV8" s="55"/>
      <c r="AW8" s="27">
        <f t="shared" ref="AW8:AW23" si="15">AV8*600</f>
        <v>0</v>
      </c>
      <c r="AX8" s="27">
        <f t="shared" ref="AX8:AX23" si="16">AU8+AW8</f>
        <v>0</v>
      </c>
      <c r="AY8" s="27">
        <f t="shared" ref="AY8:AY23" si="17">Q8+V8+AA8+AC8+AE8+AN8+AS8+AX8</f>
        <v>1750</v>
      </c>
      <c r="AZ8" s="18">
        <v>5000</v>
      </c>
      <c r="BA8" s="18">
        <v>1750</v>
      </c>
    </row>
    <row r="9" s="48" customFormat="1" ht="25" customHeight="1" spans="1:53">
      <c r="A9" s="55">
        <v>3</v>
      </c>
      <c r="B9" s="55" t="s">
        <v>261</v>
      </c>
      <c r="C9" s="55" t="s">
        <v>262</v>
      </c>
      <c r="D9" s="55" t="s">
        <v>263</v>
      </c>
      <c r="E9" s="17" t="s">
        <v>264</v>
      </c>
      <c r="F9" s="55">
        <v>4</v>
      </c>
      <c r="G9" s="288" t="s">
        <v>265</v>
      </c>
      <c r="H9" s="288" t="s">
        <v>1046</v>
      </c>
      <c r="I9" s="55"/>
      <c r="J9" s="55"/>
      <c r="K9" s="55"/>
      <c r="L9" s="55"/>
      <c r="M9" s="18"/>
      <c r="N9" s="18"/>
      <c r="O9" s="55"/>
      <c r="P9" s="18"/>
      <c r="Q9" s="55"/>
      <c r="R9" s="55">
        <v>1.8</v>
      </c>
      <c r="S9" s="27">
        <f t="shared" si="2"/>
        <v>540</v>
      </c>
      <c r="T9" s="55"/>
      <c r="U9" s="55"/>
      <c r="V9" s="27">
        <f t="shared" si="3"/>
        <v>540</v>
      </c>
      <c r="W9" s="55"/>
      <c r="X9" s="27">
        <f t="shared" si="4"/>
        <v>0</v>
      </c>
      <c r="Y9" s="55"/>
      <c r="Z9" s="27">
        <f t="shared" si="5"/>
        <v>0</v>
      </c>
      <c r="AA9" s="27">
        <f t="shared" si="6"/>
        <v>0</v>
      </c>
      <c r="AB9" s="55"/>
      <c r="AC9" s="27">
        <f t="shared" si="7"/>
        <v>0</v>
      </c>
      <c r="AD9" s="55"/>
      <c r="AE9" s="27">
        <f t="shared" si="8"/>
        <v>0</v>
      </c>
      <c r="AF9" s="55"/>
      <c r="AG9" s="27">
        <f t="shared" si="9"/>
        <v>0</v>
      </c>
      <c r="AH9" s="55"/>
      <c r="AI9" s="27">
        <f t="shared" si="10"/>
        <v>0</v>
      </c>
      <c r="AJ9" s="55"/>
      <c r="AK9" s="27">
        <f t="shared" ref="AK9:AK23" si="18">AJ9*300</f>
        <v>0</v>
      </c>
      <c r="AL9" s="55"/>
      <c r="AM9" s="27">
        <f t="shared" si="11"/>
        <v>0</v>
      </c>
      <c r="AN9" s="27">
        <f t="shared" si="12"/>
        <v>0</v>
      </c>
      <c r="AO9" s="55">
        <v>20</v>
      </c>
      <c r="AP9" s="27">
        <f>AO9*20</f>
        <v>400</v>
      </c>
      <c r="AQ9" s="55"/>
      <c r="AR9" s="27">
        <f t="shared" ref="AR9:AR23" si="19">AQ9*20</f>
        <v>0</v>
      </c>
      <c r="AS9" s="27">
        <f t="shared" si="13"/>
        <v>400</v>
      </c>
      <c r="AT9" s="55"/>
      <c r="AU9" s="27">
        <f t="shared" si="14"/>
        <v>0</v>
      </c>
      <c r="AV9" s="55"/>
      <c r="AW9" s="27">
        <f t="shared" si="15"/>
        <v>0</v>
      </c>
      <c r="AX9" s="27">
        <f t="shared" si="16"/>
        <v>0</v>
      </c>
      <c r="AY9" s="27">
        <f t="shared" si="17"/>
        <v>940</v>
      </c>
      <c r="AZ9" s="18">
        <v>4000</v>
      </c>
      <c r="BA9" s="18">
        <v>940</v>
      </c>
    </row>
    <row r="10" s="48" customFormat="1" ht="25" customHeight="1" spans="1:53">
      <c r="A10" s="55">
        <v>4</v>
      </c>
      <c r="B10" s="55" t="s">
        <v>261</v>
      </c>
      <c r="C10" s="55" t="s">
        <v>266</v>
      </c>
      <c r="D10" s="55" t="s">
        <v>267</v>
      </c>
      <c r="E10" s="17" t="s">
        <v>264</v>
      </c>
      <c r="F10" s="55">
        <v>2</v>
      </c>
      <c r="G10" s="288" t="s">
        <v>268</v>
      </c>
      <c r="H10" s="55">
        <v>18944925369</v>
      </c>
      <c r="I10" s="55"/>
      <c r="J10" s="55"/>
      <c r="K10" s="55"/>
      <c r="L10" s="55"/>
      <c r="M10" s="18"/>
      <c r="N10" s="18"/>
      <c r="O10" s="55"/>
      <c r="P10" s="18"/>
      <c r="Q10" s="55"/>
      <c r="R10" s="55">
        <v>2</v>
      </c>
      <c r="S10" s="27">
        <f t="shared" si="2"/>
        <v>600</v>
      </c>
      <c r="T10" s="55"/>
      <c r="U10" s="55"/>
      <c r="V10" s="27">
        <f t="shared" si="3"/>
        <v>600</v>
      </c>
      <c r="W10" s="55">
        <v>0.5</v>
      </c>
      <c r="X10" s="27">
        <f t="shared" si="4"/>
        <v>200</v>
      </c>
      <c r="Y10" s="55"/>
      <c r="Z10" s="27">
        <f t="shared" si="5"/>
        <v>0</v>
      </c>
      <c r="AA10" s="27">
        <f t="shared" si="6"/>
        <v>200</v>
      </c>
      <c r="AB10" s="55"/>
      <c r="AC10" s="27">
        <f t="shared" si="7"/>
        <v>0</v>
      </c>
      <c r="AD10" s="55"/>
      <c r="AE10" s="27">
        <f t="shared" si="8"/>
        <v>0</v>
      </c>
      <c r="AF10" s="55"/>
      <c r="AG10" s="27">
        <f t="shared" si="9"/>
        <v>0</v>
      </c>
      <c r="AH10" s="55"/>
      <c r="AI10" s="27">
        <f t="shared" si="10"/>
        <v>0</v>
      </c>
      <c r="AJ10" s="55"/>
      <c r="AK10" s="27">
        <f t="shared" si="18"/>
        <v>0</v>
      </c>
      <c r="AL10" s="55"/>
      <c r="AM10" s="27">
        <f t="shared" si="11"/>
        <v>0</v>
      </c>
      <c r="AN10" s="27">
        <f t="shared" si="12"/>
        <v>0</v>
      </c>
      <c r="AO10" s="55">
        <v>6</v>
      </c>
      <c r="AP10" s="27">
        <f>AO10*20</f>
        <v>120</v>
      </c>
      <c r="AQ10" s="55"/>
      <c r="AR10" s="27">
        <f t="shared" si="19"/>
        <v>0</v>
      </c>
      <c r="AS10" s="27">
        <f t="shared" si="13"/>
        <v>120</v>
      </c>
      <c r="AT10" s="55"/>
      <c r="AU10" s="27">
        <f t="shared" si="14"/>
        <v>0</v>
      </c>
      <c r="AV10" s="55"/>
      <c r="AW10" s="27">
        <f t="shared" si="15"/>
        <v>0</v>
      </c>
      <c r="AX10" s="27">
        <f t="shared" si="16"/>
        <v>0</v>
      </c>
      <c r="AY10" s="27">
        <f t="shared" si="17"/>
        <v>920</v>
      </c>
      <c r="AZ10" s="18">
        <v>2000</v>
      </c>
      <c r="BA10" s="18">
        <v>920</v>
      </c>
    </row>
    <row r="11" s="48" customFormat="1" ht="25" customHeight="1" spans="1:53">
      <c r="A11" s="55">
        <v>5</v>
      </c>
      <c r="B11" s="55" t="s">
        <v>269</v>
      </c>
      <c r="C11" s="55" t="s">
        <v>270</v>
      </c>
      <c r="D11" s="55" t="s">
        <v>271</v>
      </c>
      <c r="E11" s="17" t="s">
        <v>272</v>
      </c>
      <c r="F11" s="55">
        <v>4</v>
      </c>
      <c r="G11" s="288" t="s">
        <v>273</v>
      </c>
      <c r="H11" s="55">
        <v>17375501930</v>
      </c>
      <c r="I11" s="55"/>
      <c r="J11" s="55"/>
      <c r="K11" s="55"/>
      <c r="L11" s="55"/>
      <c r="M11" s="18"/>
      <c r="N11" s="18"/>
      <c r="O11" s="55"/>
      <c r="P11" s="18"/>
      <c r="Q11" s="55"/>
      <c r="R11" s="55">
        <v>3</v>
      </c>
      <c r="S11" s="27">
        <f t="shared" si="2"/>
        <v>900</v>
      </c>
      <c r="T11" s="55"/>
      <c r="U11" s="55"/>
      <c r="V11" s="27">
        <f t="shared" si="3"/>
        <v>900</v>
      </c>
      <c r="W11" s="55">
        <v>1.5</v>
      </c>
      <c r="X11" s="27">
        <f t="shared" si="4"/>
        <v>600</v>
      </c>
      <c r="Y11" s="55"/>
      <c r="Z11" s="27">
        <f t="shared" si="5"/>
        <v>0</v>
      </c>
      <c r="AA11" s="27">
        <f t="shared" si="6"/>
        <v>600</v>
      </c>
      <c r="AB11" s="55"/>
      <c r="AC11" s="27">
        <f t="shared" si="7"/>
        <v>0</v>
      </c>
      <c r="AD11" s="55"/>
      <c r="AE11" s="27">
        <f t="shared" si="8"/>
        <v>0</v>
      </c>
      <c r="AF11" s="55"/>
      <c r="AG11" s="27">
        <f t="shared" si="9"/>
        <v>0</v>
      </c>
      <c r="AH11" s="55"/>
      <c r="AI11" s="27">
        <f t="shared" si="10"/>
        <v>0</v>
      </c>
      <c r="AJ11" s="55"/>
      <c r="AK11" s="27">
        <f t="shared" si="18"/>
        <v>0</v>
      </c>
      <c r="AL11" s="55"/>
      <c r="AM11" s="27">
        <f t="shared" si="11"/>
        <v>0</v>
      </c>
      <c r="AN11" s="27">
        <f t="shared" si="12"/>
        <v>0</v>
      </c>
      <c r="AO11" s="55">
        <v>15</v>
      </c>
      <c r="AP11" s="27">
        <f>AO11*20</f>
        <v>300</v>
      </c>
      <c r="AQ11" s="55">
        <v>20</v>
      </c>
      <c r="AR11" s="27">
        <f t="shared" si="19"/>
        <v>400</v>
      </c>
      <c r="AS11" s="27">
        <f t="shared" si="13"/>
        <v>700</v>
      </c>
      <c r="AT11" s="55"/>
      <c r="AU11" s="27">
        <f t="shared" si="14"/>
        <v>0</v>
      </c>
      <c r="AV11" s="55"/>
      <c r="AW11" s="27">
        <f t="shared" si="15"/>
        <v>0</v>
      </c>
      <c r="AX11" s="27">
        <f t="shared" si="16"/>
        <v>0</v>
      </c>
      <c r="AY11" s="27">
        <f t="shared" si="17"/>
        <v>2200</v>
      </c>
      <c r="AZ11" s="18">
        <v>4000</v>
      </c>
      <c r="BA11" s="18">
        <v>2200</v>
      </c>
    </row>
    <row r="12" s="48" customFormat="1" ht="25" customHeight="1" spans="1:53">
      <c r="A12" s="55">
        <v>6</v>
      </c>
      <c r="B12" s="55" t="s">
        <v>269</v>
      </c>
      <c r="C12" s="55" t="s">
        <v>1047</v>
      </c>
      <c r="D12" s="55" t="s">
        <v>275</v>
      </c>
      <c r="E12" s="17" t="s">
        <v>276</v>
      </c>
      <c r="F12" s="55">
        <v>4</v>
      </c>
      <c r="G12" s="288" t="s">
        <v>277</v>
      </c>
      <c r="H12" s="55">
        <v>13647453312</v>
      </c>
      <c r="I12" s="55"/>
      <c r="J12" s="55"/>
      <c r="K12" s="55"/>
      <c r="L12" s="55"/>
      <c r="M12" s="18"/>
      <c r="N12" s="18"/>
      <c r="O12" s="55"/>
      <c r="P12" s="18"/>
      <c r="Q12" s="55"/>
      <c r="R12" s="55">
        <v>3</v>
      </c>
      <c r="S12" s="27">
        <f t="shared" si="2"/>
        <v>900</v>
      </c>
      <c r="T12" s="55"/>
      <c r="U12" s="55"/>
      <c r="V12" s="27">
        <f t="shared" si="3"/>
        <v>900</v>
      </c>
      <c r="W12" s="55"/>
      <c r="X12" s="27">
        <f t="shared" si="4"/>
        <v>0</v>
      </c>
      <c r="Y12" s="55"/>
      <c r="Z12" s="27">
        <f t="shared" si="5"/>
        <v>0</v>
      </c>
      <c r="AA12" s="27">
        <f t="shared" si="6"/>
        <v>0</v>
      </c>
      <c r="AB12" s="55"/>
      <c r="AC12" s="27">
        <f t="shared" si="7"/>
        <v>0</v>
      </c>
      <c r="AD12" s="55"/>
      <c r="AE12" s="27">
        <f t="shared" si="8"/>
        <v>0</v>
      </c>
      <c r="AF12" s="55"/>
      <c r="AG12" s="27">
        <f t="shared" si="9"/>
        <v>0</v>
      </c>
      <c r="AH12" s="55"/>
      <c r="AI12" s="27">
        <f t="shared" si="10"/>
        <v>0</v>
      </c>
      <c r="AJ12" s="55"/>
      <c r="AK12" s="27">
        <f t="shared" si="18"/>
        <v>0</v>
      </c>
      <c r="AL12" s="55"/>
      <c r="AM12" s="27">
        <f t="shared" si="11"/>
        <v>0</v>
      </c>
      <c r="AN12" s="27">
        <f t="shared" si="12"/>
        <v>0</v>
      </c>
      <c r="AO12" s="55"/>
      <c r="AP12" s="27">
        <f t="shared" ref="AP12:AP23" si="20">AO12*20</f>
        <v>0</v>
      </c>
      <c r="AQ12" s="55">
        <v>25</v>
      </c>
      <c r="AR12" s="27">
        <f t="shared" si="19"/>
        <v>500</v>
      </c>
      <c r="AS12" s="27">
        <f t="shared" si="13"/>
        <v>500</v>
      </c>
      <c r="AT12" s="55"/>
      <c r="AU12" s="27">
        <f t="shared" si="14"/>
        <v>0</v>
      </c>
      <c r="AV12" s="55"/>
      <c r="AW12" s="27">
        <f t="shared" si="15"/>
        <v>0</v>
      </c>
      <c r="AX12" s="27">
        <f t="shared" si="16"/>
        <v>0</v>
      </c>
      <c r="AY12" s="27">
        <f t="shared" si="17"/>
        <v>1400</v>
      </c>
      <c r="AZ12" s="18">
        <v>4000</v>
      </c>
      <c r="BA12" s="18">
        <v>1400</v>
      </c>
    </row>
    <row r="13" s="48" customFormat="1" ht="25" customHeight="1" spans="1:53">
      <c r="A13" s="55">
        <v>7</v>
      </c>
      <c r="B13" s="55" t="s">
        <v>278</v>
      </c>
      <c r="C13" s="55" t="s">
        <v>279</v>
      </c>
      <c r="D13" s="55" t="s">
        <v>280</v>
      </c>
      <c r="E13" s="17" t="s">
        <v>281</v>
      </c>
      <c r="F13" s="55">
        <v>5</v>
      </c>
      <c r="G13" s="288" t="s">
        <v>282</v>
      </c>
      <c r="H13" s="55">
        <v>15967471997</v>
      </c>
      <c r="I13" s="55"/>
      <c r="J13" s="55"/>
      <c r="K13" s="55"/>
      <c r="L13" s="55"/>
      <c r="M13" s="18"/>
      <c r="N13" s="18"/>
      <c r="O13" s="55"/>
      <c r="P13" s="18"/>
      <c r="Q13" s="55"/>
      <c r="R13" s="55">
        <v>0.5</v>
      </c>
      <c r="S13" s="27">
        <f t="shared" si="2"/>
        <v>150</v>
      </c>
      <c r="T13" s="55"/>
      <c r="U13" s="55"/>
      <c r="V13" s="27">
        <f t="shared" si="3"/>
        <v>150</v>
      </c>
      <c r="W13" s="55"/>
      <c r="X13" s="27">
        <f t="shared" si="4"/>
        <v>0</v>
      </c>
      <c r="Y13" s="55"/>
      <c r="Z13" s="27">
        <f t="shared" si="5"/>
        <v>0</v>
      </c>
      <c r="AA13" s="27">
        <f t="shared" si="6"/>
        <v>0</v>
      </c>
      <c r="AB13" s="55"/>
      <c r="AC13" s="27">
        <f t="shared" si="7"/>
        <v>0</v>
      </c>
      <c r="AD13" s="55"/>
      <c r="AE13" s="27">
        <f t="shared" si="8"/>
        <v>0</v>
      </c>
      <c r="AF13" s="55"/>
      <c r="AG13" s="27">
        <f t="shared" si="9"/>
        <v>0</v>
      </c>
      <c r="AH13" s="55"/>
      <c r="AI13" s="27">
        <f t="shared" si="10"/>
        <v>0</v>
      </c>
      <c r="AJ13" s="55">
        <v>1</v>
      </c>
      <c r="AK13" s="27">
        <f t="shared" si="18"/>
        <v>300</v>
      </c>
      <c r="AL13" s="55"/>
      <c r="AM13" s="27">
        <f t="shared" si="11"/>
        <v>0</v>
      </c>
      <c r="AN13" s="27">
        <f t="shared" si="12"/>
        <v>300</v>
      </c>
      <c r="AO13" s="55">
        <v>12</v>
      </c>
      <c r="AP13" s="27">
        <f t="shared" si="20"/>
        <v>240</v>
      </c>
      <c r="AQ13" s="55"/>
      <c r="AR13" s="27">
        <f t="shared" si="19"/>
        <v>0</v>
      </c>
      <c r="AS13" s="27">
        <f t="shared" si="13"/>
        <v>240</v>
      </c>
      <c r="AT13" s="55"/>
      <c r="AU13" s="27">
        <f t="shared" si="14"/>
        <v>0</v>
      </c>
      <c r="AV13" s="55"/>
      <c r="AW13" s="27">
        <f t="shared" si="15"/>
        <v>0</v>
      </c>
      <c r="AX13" s="27">
        <f t="shared" si="16"/>
        <v>0</v>
      </c>
      <c r="AY13" s="27">
        <f t="shared" si="17"/>
        <v>690</v>
      </c>
      <c r="AZ13" s="18">
        <v>5000</v>
      </c>
      <c r="BA13" s="18">
        <v>690</v>
      </c>
    </row>
    <row r="14" s="48" customFormat="1" ht="25" customHeight="1" spans="1:53">
      <c r="A14" s="55">
        <v>8</v>
      </c>
      <c r="B14" s="55" t="s">
        <v>278</v>
      </c>
      <c r="C14" s="55" t="s">
        <v>283</v>
      </c>
      <c r="D14" s="55" t="s">
        <v>284</v>
      </c>
      <c r="E14" s="17" t="s">
        <v>285</v>
      </c>
      <c r="F14" s="55">
        <v>3</v>
      </c>
      <c r="G14" s="288" t="s">
        <v>286</v>
      </c>
      <c r="H14" s="55">
        <v>18166178488</v>
      </c>
      <c r="I14" s="55"/>
      <c r="J14" s="55"/>
      <c r="K14" s="55"/>
      <c r="L14" s="55"/>
      <c r="M14" s="18"/>
      <c r="N14" s="18"/>
      <c r="O14" s="55"/>
      <c r="P14" s="18"/>
      <c r="Q14" s="55"/>
      <c r="R14" s="55">
        <v>2</v>
      </c>
      <c r="S14" s="27">
        <f t="shared" si="2"/>
        <v>600</v>
      </c>
      <c r="T14" s="55"/>
      <c r="U14" s="55"/>
      <c r="V14" s="27">
        <f t="shared" si="3"/>
        <v>600</v>
      </c>
      <c r="W14" s="55"/>
      <c r="X14" s="27">
        <f t="shared" si="4"/>
        <v>0</v>
      </c>
      <c r="Y14" s="55"/>
      <c r="Z14" s="27">
        <f t="shared" si="5"/>
        <v>0</v>
      </c>
      <c r="AA14" s="27">
        <f t="shared" si="6"/>
        <v>0</v>
      </c>
      <c r="AB14" s="55"/>
      <c r="AC14" s="27">
        <f t="shared" si="7"/>
        <v>0</v>
      </c>
      <c r="AD14" s="55"/>
      <c r="AE14" s="27">
        <f t="shared" si="8"/>
        <v>0</v>
      </c>
      <c r="AF14" s="55"/>
      <c r="AG14" s="27">
        <f t="shared" si="9"/>
        <v>0</v>
      </c>
      <c r="AH14" s="55"/>
      <c r="AI14" s="27">
        <f t="shared" si="10"/>
        <v>0</v>
      </c>
      <c r="AJ14" s="55"/>
      <c r="AK14" s="27">
        <f t="shared" si="18"/>
        <v>0</v>
      </c>
      <c r="AL14" s="55"/>
      <c r="AM14" s="27">
        <f t="shared" si="11"/>
        <v>0</v>
      </c>
      <c r="AN14" s="27">
        <f t="shared" si="12"/>
        <v>0</v>
      </c>
      <c r="AO14" s="55">
        <v>20</v>
      </c>
      <c r="AP14" s="27">
        <f t="shared" si="20"/>
        <v>400</v>
      </c>
      <c r="AQ14" s="55"/>
      <c r="AR14" s="27">
        <f t="shared" si="19"/>
        <v>0</v>
      </c>
      <c r="AS14" s="27">
        <f t="shared" si="13"/>
        <v>400</v>
      </c>
      <c r="AT14" s="55">
        <v>8</v>
      </c>
      <c r="AU14" s="27">
        <f t="shared" ref="AU14:AU23" si="21">AT14*200</f>
        <v>1600</v>
      </c>
      <c r="AV14" s="55"/>
      <c r="AW14" s="27">
        <f t="shared" si="15"/>
        <v>0</v>
      </c>
      <c r="AX14" s="27">
        <f t="shared" si="16"/>
        <v>1600</v>
      </c>
      <c r="AY14" s="27">
        <f t="shared" si="17"/>
        <v>2600</v>
      </c>
      <c r="AZ14" s="18">
        <v>3000</v>
      </c>
      <c r="BA14" s="18">
        <v>2600</v>
      </c>
    </row>
    <row r="15" s="48" customFormat="1" ht="25" customHeight="1" spans="1:53">
      <c r="A15" s="55">
        <v>9</v>
      </c>
      <c r="B15" s="55" t="s">
        <v>278</v>
      </c>
      <c r="C15" s="55" t="s">
        <v>287</v>
      </c>
      <c r="D15" s="55" t="s">
        <v>288</v>
      </c>
      <c r="E15" s="17" t="s">
        <v>289</v>
      </c>
      <c r="F15" s="55">
        <v>2</v>
      </c>
      <c r="G15" s="288" t="s">
        <v>290</v>
      </c>
      <c r="H15" s="55">
        <v>18974530623</v>
      </c>
      <c r="I15" s="55"/>
      <c r="J15" s="55"/>
      <c r="K15" s="55"/>
      <c r="L15" s="55"/>
      <c r="M15" s="18"/>
      <c r="N15" s="18"/>
      <c r="O15" s="55"/>
      <c r="P15" s="18"/>
      <c r="Q15" s="55"/>
      <c r="R15" s="55">
        <v>1.5</v>
      </c>
      <c r="S15" s="27">
        <f t="shared" si="2"/>
        <v>450</v>
      </c>
      <c r="T15" s="55"/>
      <c r="U15" s="55"/>
      <c r="V15" s="27">
        <f t="shared" si="3"/>
        <v>450</v>
      </c>
      <c r="W15" s="55"/>
      <c r="X15" s="27">
        <f t="shared" si="4"/>
        <v>0</v>
      </c>
      <c r="Y15" s="55"/>
      <c r="Z15" s="27">
        <f t="shared" si="5"/>
        <v>0</v>
      </c>
      <c r="AA15" s="27">
        <f t="shared" si="6"/>
        <v>0</v>
      </c>
      <c r="AB15" s="55"/>
      <c r="AC15" s="27">
        <f t="shared" si="7"/>
        <v>0</v>
      </c>
      <c r="AD15" s="55"/>
      <c r="AE15" s="27">
        <f t="shared" si="8"/>
        <v>0</v>
      </c>
      <c r="AF15" s="55"/>
      <c r="AG15" s="27">
        <f t="shared" si="9"/>
        <v>0</v>
      </c>
      <c r="AH15" s="55"/>
      <c r="AI15" s="27">
        <f t="shared" si="10"/>
        <v>0</v>
      </c>
      <c r="AJ15" s="55"/>
      <c r="AK15" s="27">
        <f t="shared" si="18"/>
        <v>0</v>
      </c>
      <c r="AL15" s="55"/>
      <c r="AM15" s="27">
        <f t="shared" si="11"/>
        <v>0</v>
      </c>
      <c r="AN15" s="27">
        <f t="shared" si="12"/>
        <v>0</v>
      </c>
      <c r="AO15" s="55">
        <v>10</v>
      </c>
      <c r="AP15" s="27">
        <f t="shared" si="20"/>
        <v>200</v>
      </c>
      <c r="AQ15" s="55"/>
      <c r="AR15" s="27">
        <f t="shared" si="19"/>
        <v>0</v>
      </c>
      <c r="AS15" s="27">
        <f t="shared" si="13"/>
        <v>200</v>
      </c>
      <c r="AT15" s="55"/>
      <c r="AU15" s="27">
        <f t="shared" si="21"/>
        <v>0</v>
      </c>
      <c r="AV15" s="55"/>
      <c r="AW15" s="27">
        <f t="shared" si="15"/>
        <v>0</v>
      </c>
      <c r="AX15" s="27">
        <f t="shared" si="16"/>
        <v>0</v>
      </c>
      <c r="AY15" s="27">
        <f t="shared" si="17"/>
        <v>650</v>
      </c>
      <c r="AZ15" s="18">
        <v>2000</v>
      </c>
      <c r="BA15" s="18">
        <v>650</v>
      </c>
    </row>
    <row r="16" s="48" customFormat="1" ht="25" customHeight="1" spans="1:53">
      <c r="A16" s="55">
        <v>10</v>
      </c>
      <c r="B16" s="55" t="s">
        <v>291</v>
      </c>
      <c r="C16" s="55" t="s">
        <v>292</v>
      </c>
      <c r="D16" s="55" t="s">
        <v>293</v>
      </c>
      <c r="E16" s="17" t="s">
        <v>294</v>
      </c>
      <c r="F16" s="55">
        <v>2</v>
      </c>
      <c r="G16" s="288" t="s">
        <v>295</v>
      </c>
      <c r="H16" s="55">
        <v>18374508404</v>
      </c>
      <c r="I16" s="55"/>
      <c r="J16" s="55"/>
      <c r="K16" s="55"/>
      <c r="L16" s="55"/>
      <c r="M16" s="18"/>
      <c r="N16" s="18"/>
      <c r="O16" s="55"/>
      <c r="P16" s="18"/>
      <c r="Q16" s="55"/>
      <c r="R16" s="55">
        <v>3</v>
      </c>
      <c r="S16" s="27">
        <f t="shared" si="2"/>
        <v>900</v>
      </c>
      <c r="T16" s="55"/>
      <c r="U16" s="55"/>
      <c r="V16" s="27">
        <f t="shared" si="3"/>
        <v>900</v>
      </c>
      <c r="W16" s="55"/>
      <c r="X16" s="27">
        <f t="shared" si="4"/>
        <v>0</v>
      </c>
      <c r="Y16" s="55"/>
      <c r="Z16" s="27">
        <f t="shared" si="5"/>
        <v>0</v>
      </c>
      <c r="AA16" s="27">
        <f t="shared" si="6"/>
        <v>0</v>
      </c>
      <c r="AB16" s="55"/>
      <c r="AC16" s="27">
        <f t="shared" si="7"/>
        <v>0</v>
      </c>
      <c r="AD16" s="55"/>
      <c r="AE16" s="27">
        <f t="shared" si="8"/>
        <v>0</v>
      </c>
      <c r="AF16" s="55"/>
      <c r="AG16" s="27">
        <f t="shared" si="9"/>
        <v>0</v>
      </c>
      <c r="AH16" s="55"/>
      <c r="AI16" s="27">
        <f t="shared" si="10"/>
        <v>0</v>
      </c>
      <c r="AJ16" s="55"/>
      <c r="AK16" s="27">
        <f t="shared" si="18"/>
        <v>0</v>
      </c>
      <c r="AL16" s="55"/>
      <c r="AM16" s="27">
        <f t="shared" si="11"/>
        <v>0</v>
      </c>
      <c r="AN16" s="27">
        <f t="shared" si="12"/>
        <v>0</v>
      </c>
      <c r="AO16" s="55"/>
      <c r="AP16" s="27">
        <f t="shared" si="20"/>
        <v>0</v>
      </c>
      <c r="AQ16" s="55"/>
      <c r="AR16" s="27">
        <f t="shared" si="19"/>
        <v>0</v>
      </c>
      <c r="AS16" s="27">
        <f t="shared" si="13"/>
        <v>0</v>
      </c>
      <c r="AT16" s="55"/>
      <c r="AU16" s="27">
        <f t="shared" si="21"/>
        <v>0</v>
      </c>
      <c r="AV16" s="55"/>
      <c r="AW16" s="27">
        <f t="shared" si="15"/>
        <v>0</v>
      </c>
      <c r="AX16" s="27">
        <f t="shared" si="16"/>
        <v>0</v>
      </c>
      <c r="AY16" s="27">
        <f t="shared" si="17"/>
        <v>900</v>
      </c>
      <c r="AZ16" s="18">
        <v>2000</v>
      </c>
      <c r="BA16" s="18">
        <v>900</v>
      </c>
    </row>
    <row r="17" s="48" customFormat="1" ht="25" customHeight="1" spans="1:53">
      <c r="A17" s="55">
        <v>11</v>
      </c>
      <c r="B17" s="55" t="s">
        <v>291</v>
      </c>
      <c r="C17" s="55" t="s">
        <v>296</v>
      </c>
      <c r="D17" s="55" t="s">
        <v>297</v>
      </c>
      <c r="E17" s="17" t="s">
        <v>298</v>
      </c>
      <c r="F17" s="55">
        <v>4</v>
      </c>
      <c r="G17" s="288" t="s">
        <v>299</v>
      </c>
      <c r="H17" s="55">
        <v>19974547836</v>
      </c>
      <c r="I17" s="55"/>
      <c r="J17" s="55"/>
      <c r="K17" s="55"/>
      <c r="L17" s="55"/>
      <c r="M17" s="18"/>
      <c r="N17" s="18"/>
      <c r="O17" s="55"/>
      <c r="P17" s="18"/>
      <c r="Q17" s="55"/>
      <c r="R17" s="55">
        <v>10</v>
      </c>
      <c r="S17" s="27">
        <f t="shared" si="2"/>
        <v>3000</v>
      </c>
      <c r="T17" s="55"/>
      <c r="U17" s="55"/>
      <c r="V17" s="27">
        <f t="shared" si="3"/>
        <v>3000</v>
      </c>
      <c r="W17" s="55"/>
      <c r="X17" s="27">
        <f t="shared" si="4"/>
        <v>0</v>
      </c>
      <c r="Y17" s="55"/>
      <c r="Z17" s="27">
        <f t="shared" si="5"/>
        <v>0</v>
      </c>
      <c r="AA17" s="27">
        <f t="shared" si="6"/>
        <v>0</v>
      </c>
      <c r="AB17" s="55"/>
      <c r="AC17" s="27">
        <f t="shared" si="7"/>
        <v>0</v>
      </c>
      <c r="AD17" s="55"/>
      <c r="AE17" s="27">
        <f t="shared" si="8"/>
        <v>0</v>
      </c>
      <c r="AF17" s="55"/>
      <c r="AG17" s="27">
        <f t="shared" si="9"/>
        <v>0</v>
      </c>
      <c r="AH17" s="55"/>
      <c r="AI17" s="27">
        <f t="shared" si="10"/>
        <v>0</v>
      </c>
      <c r="AJ17" s="55"/>
      <c r="AK17" s="27">
        <f t="shared" si="18"/>
        <v>0</v>
      </c>
      <c r="AL17" s="55"/>
      <c r="AM17" s="27">
        <f t="shared" si="11"/>
        <v>0</v>
      </c>
      <c r="AN17" s="27">
        <f t="shared" si="12"/>
        <v>0</v>
      </c>
      <c r="AO17" s="55">
        <v>8</v>
      </c>
      <c r="AP17" s="27">
        <f t="shared" si="20"/>
        <v>160</v>
      </c>
      <c r="AQ17" s="55"/>
      <c r="AR17" s="27">
        <f t="shared" si="19"/>
        <v>0</v>
      </c>
      <c r="AS17" s="27">
        <f t="shared" si="13"/>
        <v>160</v>
      </c>
      <c r="AT17" s="55"/>
      <c r="AU17" s="27">
        <f t="shared" si="21"/>
        <v>0</v>
      </c>
      <c r="AV17" s="55"/>
      <c r="AW17" s="27">
        <f t="shared" si="15"/>
        <v>0</v>
      </c>
      <c r="AX17" s="27">
        <f t="shared" si="16"/>
        <v>0</v>
      </c>
      <c r="AY17" s="27">
        <f t="shared" si="17"/>
        <v>3160</v>
      </c>
      <c r="AZ17" s="18">
        <v>4000</v>
      </c>
      <c r="BA17" s="18">
        <v>3160</v>
      </c>
    </row>
    <row r="18" s="48" customFormat="1" ht="25" customHeight="1" spans="1:53">
      <c r="A18" s="55">
        <v>12</v>
      </c>
      <c r="B18" s="55" t="s">
        <v>291</v>
      </c>
      <c r="C18" s="55" t="s">
        <v>300</v>
      </c>
      <c r="D18" s="55" t="s">
        <v>301</v>
      </c>
      <c r="E18" s="17" t="s">
        <v>302</v>
      </c>
      <c r="F18" s="55">
        <v>4</v>
      </c>
      <c r="G18" s="55" t="s">
        <v>303</v>
      </c>
      <c r="H18" s="55">
        <v>15096234959</v>
      </c>
      <c r="I18" s="55"/>
      <c r="J18" s="55"/>
      <c r="K18" s="55"/>
      <c r="L18" s="55"/>
      <c r="M18" s="18"/>
      <c r="N18" s="18"/>
      <c r="O18" s="55"/>
      <c r="P18" s="18"/>
      <c r="Q18" s="55"/>
      <c r="R18" s="55">
        <v>6</v>
      </c>
      <c r="S18" s="27">
        <f t="shared" si="2"/>
        <v>1800</v>
      </c>
      <c r="T18" s="55"/>
      <c r="U18" s="55"/>
      <c r="V18" s="27">
        <f t="shared" si="3"/>
        <v>1800</v>
      </c>
      <c r="W18" s="55"/>
      <c r="X18" s="27">
        <f t="shared" si="4"/>
        <v>0</v>
      </c>
      <c r="Y18" s="55"/>
      <c r="Z18" s="27">
        <f t="shared" si="5"/>
        <v>0</v>
      </c>
      <c r="AA18" s="27">
        <f t="shared" si="6"/>
        <v>0</v>
      </c>
      <c r="AB18" s="55"/>
      <c r="AC18" s="27">
        <f t="shared" si="7"/>
        <v>0</v>
      </c>
      <c r="AD18" s="55"/>
      <c r="AE18" s="27">
        <f t="shared" si="8"/>
        <v>0</v>
      </c>
      <c r="AF18" s="55"/>
      <c r="AG18" s="27">
        <f t="shared" si="9"/>
        <v>0</v>
      </c>
      <c r="AH18" s="55"/>
      <c r="AI18" s="27">
        <f t="shared" si="10"/>
        <v>0</v>
      </c>
      <c r="AJ18" s="55"/>
      <c r="AK18" s="27">
        <f t="shared" si="18"/>
        <v>0</v>
      </c>
      <c r="AL18" s="55"/>
      <c r="AM18" s="27">
        <f t="shared" ref="AM18:AM23" si="22">AL18*300</f>
        <v>0</v>
      </c>
      <c r="AN18" s="27">
        <f t="shared" si="12"/>
        <v>0</v>
      </c>
      <c r="AO18" s="55">
        <v>20</v>
      </c>
      <c r="AP18" s="27">
        <f t="shared" si="20"/>
        <v>400</v>
      </c>
      <c r="AQ18" s="55"/>
      <c r="AR18" s="27">
        <f t="shared" si="19"/>
        <v>0</v>
      </c>
      <c r="AS18" s="27">
        <f t="shared" si="13"/>
        <v>400</v>
      </c>
      <c r="AT18" s="55"/>
      <c r="AU18" s="27">
        <f t="shared" si="21"/>
        <v>0</v>
      </c>
      <c r="AV18" s="55"/>
      <c r="AW18" s="27">
        <f t="shared" si="15"/>
        <v>0</v>
      </c>
      <c r="AX18" s="27">
        <f t="shared" si="16"/>
        <v>0</v>
      </c>
      <c r="AY18" s="27">
        <f t="shared" si="17"/>
        <v>2200</v>
      </c>
      <c r="AZ18" s="18">
        <v>4000</v>
      </c>
      <c r="BA18" s="18">
        <v>2200</v>
      </c>
    </row>
    <row r="19" s="48" customFormat="1" ht="25" customHeight="1" spans="1:53">
      <c r="A19" s="55">
        <v>13</v>
      </c>
      <c r="B19" s="55" t="s">
        <v>291</v>
      </c>
      <c r="C19" s="55" t="s">
        <v>304</v>
      </c>
      <c r="D19" s="55" t="s">
        <v>305</v>
      </c>
      <c r="E19" s="17" t="s">
        <v>306</v>
      </c>
      <c r="F19" s="55">
        <v>3</v>
      </c>
      <c r="G19" s="288" t="s">
        <v>307</v>
      </c>
      <c r="H19" s="55">
        <v>18166164592</v>
      </c>
      <c r="I19" s="55"/>
      <c r="J19" s="55"/>
      <c r="K19" s="55"/>
      <c r="L19" s="55"/>
      <c r="M19" s="18"/>
      <c r="N19" s="18"/>
      <c r="O19" s="55"/>
      <c r="P19" s="18"/>
      <c r="Q19" s="55"/>
      <c r="R19" s="55"/>
      <c r="S19" s="27">
        <f t="shared" si="2"/>
        <v>0</v>
      </c>
      <c r="T19" s="55"/>
      <c r="U19" s="55"/>
      <c r="V19" s="27">
        <f t="shared" si="3"/>
        <v>0</v>
      </c>
      <c r="W19" s="55"/>
      <c r="X19" s="27">
        <f t="shared" si="4"/>
        <v>0</v>
      </c>
      <c r="Y19" s="55"/>
      <c r="Z19" s="27">
        <f t="shared" si="5"/>
        <v>0</v>
      </c>
      <c r="AA19" s="27">
        <f t="shared" si="6"/>
        <v>0</v>
      </c>
      <c r="AB19" s="55"/>
      <c r="AC19" s="27">
        <f t="shared" si="7"/>
        <v>0</v>
      </c>
      <c r="AD19" s="55"/>
      <c r="AE19" s="27">
        <f t="shared" si="8"/>
        <v>0</v>
      </c>
      <c r="AF19" s="55"/>
      <c r="AG19" s="27">
        <f t="shared" si="9"/>
        <v>0</v>
      </c>
      <c r="AH19" s="55"/>
      <c r="AI19" s="27">
        <f t="shared" si="10"/>
        <v>0</v>
      </c>
      <c r="AJ19" s="55">
        <v>2</v>
      </c>
      <c r="AK19" s="27">
        <f t="shared" si="18"/>
        <v>600</v>
      </c>
      <c r="AL19" s="55"/>
      <c r="AM19" s="27">
        <f t="shared" si="22"/>
        <v>0</v>
      </c>
      <c r="AN19" s="27">
        <f t="shared" si="12"/>
        <v>600</v>
      </c>
      <c r="AO19" s="55"/>
      <c r="AP19" s="27">
        <f t="shared" si="20"/>
        <v>0</v>
      </c>
      <c r="AQ19" s="55"/>
      <c r="AR19" s="27">
        <f t="shared" si="19"/>
        <v>0</v>
      </c>
      <c r="AS19" s="27">
        <f t="shared" si="13"/>
        <v>0</v>
      </c>
      <c r="AT19" s="55"/>
      <c r="AU19" s="27">
        <f t="shared" si="21"/>
        <v>0</v>
      </c>
      <c r="AV19" s="55"/>
      <c r="AW19" s="27">
        <f t="shared" si="15"/>
        <v>0</v>
      </c>
      <c r="AX19" s="27">
        <f t="shared" si="16"/>
        <v>0</v>
      </c>
      <c r="AY19" s="27">
        <f t="shared" si="17"/>
        <v>600</v>
      </c>
      <c r="AZ19" s="18">
        <v>3000</v>
      </c>
      <c r="BA19" s="18">
        <v>600</v>
      </c>
    </row>
    <row r="20" s="48" customFormat="1" ht="25" customHeight="1" spans="1:53">
      <c r="A20" s="55">
        <v>14</v>
      </c>
      <c r="B20" s="55" t="s">
        <v>291</v>
      </c>
      <c r="C20" s="55" t="s">
        <v>308</v>
      </c>
      <c r="D20" s="55" t="s">
        <v>309</v>
      </c>
      <c r="E20" s="17" t="s">
        <v>310</v>
      </c>
      <c r="F20" s="55">
        <v>4</v>
      </c>
      <c r="G20" s="288" t="s">
        <v>311</v>
      </c>
      <c r="H20" s="55">
        <v>14760753348</v>
      </c>
      <c r="I20" s="55"/>
      <c r="J20" s="55"/>
      <c r="K20" s="55"/>
      <c r="L20" s="55"/>
      <c r="M20" s="18"/>
      <c r="N20" s="18"/>
      <c r="O20" s="55"/>
      <c r="P20" s="18"/>
      <c r="Q20" s="55"/>
      <c r="R20" s="55">
        <v>3</v>
      </c>
      <c r="S20" s="27">
        <f t="shared" si="2"/>
        <v>900</v>
      </c>
      <c r="T20" s="55"/>
      <c r="U20" s="55"/>
      <c r="V20" s="27">
        <f t="shared" si="3"/>
        <v>900</v>
      </c>
      <c r="W20" s="55"/>
      <c r="X20" s="27">
        <f t="shared" si="4"/>
        <v>0</v>
      </c>
      <c r="Y20" s="55"/>
      <c r="Z20" s="27">
        <f t="shared" si="5"/>
        <v>0</v>
      </c>
      <c r="AA20" s="27">
        <f t="shared" si="6"/>
        <v>0</v>
      </c>
      <c r="AB20" s="55"/>
      <c r="AC20" s="27">
        <f t="shared" si="7"/>
        <v>0</v>
      </c>
      <c r="AD20" s="55"/>
      <c r="AE20" s="27">
        <f t="shared" si="8"/>
        <v>0</v>
      </c>
      <c r="AF20" s="55"/>
      <c r="AG20" s="27">
        <f t="shared" si="9"/>
        <v>0</v>
      </c>
      <c r="AH20" s="55"/>
      <c r="AI20" s="27">
        <f t="shared" si="10"/>
        <v>0</v>
      </c>
      <c r="AJ20" s="55">
        <v>2</v>
      </c>
      <c r="AK20" s="27">
        <f t="shared" si="18"/>
        <v>600</v>
      </c>
      <c r="AL20" s="55"/>
      <c r="AM20" s="27">
        <f t="shared" si="22"/>
        <v>0</v>
      </c>
      <c r="AN20" s="27">
        <f t="shared" si="12"/>
        <v>600</v>
      </c>
      <c r="AO20" s="55">
        <v>10</v>
      </c>
      <c r="AP20" s="27">
        <f t="shared" si="20"/>
        <v>200</v>
      </c>
      <c r="AQ20" s="55"/>
      <c r="AR20" s="27">
        <f t="shared" si="19"/>
        <v>0</v>
      </c>
      <c r="AS20" s="27">
        <f t="shared" si="13"/>
        <v>200</v>
      </c>
      <c r="AT20" s="55"/>
      <c r="AU20" s="27">
        <f t="shared" si="21"/>
        <v>0</v>
      </c>
      <c r="AV20" s="55"/>
      <c r="AW20" s="27">
        <f t="shared" si="15"/>
        <v>0</v>
      </c>
      <c r="AX20" s="27">
        <f t="shared" si="16"/>
        <v>0</v>
      </c>
      <c r="AY20" s="27">
        <f t="shared" si="17"/>
        <v>1700</v>
      </c>
      <c r="AZ20" s="18">
        <v>4000</v>
      </c>
      <c r="BA20" s="18">
        <v>1700</v>
      </c>
    </row>
    <row r="21" s="48" customFormat="1" ht="25" customHeight="1" spans="1:53">
      <c r="A21" s="55">
        <v>15</v>
      </c>
      <c r="B21" s="55" t="s">
        <v>312</v>
      </c>
      <c r="C21" s="55" t="s">
        <v>313</v>
      </c>
      <c r="D21" s="55" t="s">
        <v>314</v>
      </c>
      <c r="E21" s="17" t="s">
        <v>306</v>
      </c>
      <c r="F21" s="55">
        <v>3</v>
      </c>
      <c r="G21" s="288" t="s">
        <v>315</v>
      </c>
      <c r="H21" s="55">
        <v>15655815390</v>
      </c>
      <c r="I21" s="55"/>
      <c r="J21" s="55"/>
      <c r="K21" s="55"/>
      <c r="L21" s="55"/>
      <c r="M21" s="18"/>
      <c r="N21" s="18"/>
      <c r="O21" s="55"/>
      <c r="P21" s="18"/>
      <c r="Q21" s="55"/>
      <c r="R21" s="55">
        <v>1</v>
      </c>
      <c r="S21" s="27">
        <f t="shared" si="2"/>
        <v>300</v>
      </c>
      <c r="T21" s="55"/>
      <c r="U21" s="55"/>
      <c r="V21" s="27">
        <f t="shared" si="3"/>
        <v>300</v>
      </c>
      <c r="W21" s="55"/>
      <c r="X21" s="27">
        <f t="shared" si="4"/>
        <v>0</v>
      </c>
      <c r="Y21" s="55"/>
      <c r="Z21" s="27">
        <f t="shared" si="5"/>
        <v>0</v>
      </c>
      <c r="AA21" s="27">
        <f t="shared" si="6"/>
        <v>0</v>
      </c>
      <c r="AB21" s="55"/>
      <c r="AC21" s="27">
        <f t="shared" si="7"/>
        <v>0</v>
      </c>
      <c r="AD21" s="55"/>
      <c r="AE21" s="27">
        <f t="shared" si="8"/>
        <v>0</v>
      </c>
      <c r="AF21" s="55"/>
      <c r="AG21" s="27">
        <f t="shared" si="9"/>
        <v>0</v>
      </c>
      <c r="AH21" s="55"/>
      <c r="AI21" s="27">
        <f t="shared" si="10"/>
        <v>0</v>
      </c>
      <c r="AJ21" s="55"/>
      <c r="AK21" s="27">
        <f t="shared" si="18"/>
        <v>0</v>
      </c>
      <c r="AL21" s="55"/>
      <c r="AM21" s="27">
        <f t="shared" si="22"/>
        <v>0</v>
      </c>
      <c r="AN21" s="27">
        <f t="shared" si="12"/>
        <v>0</v>
      </c>
      <c r="AO21" s="55">
        <v>12</v>
      </c>
      <c r="AP21" s="27">
        <f t="shared" si="20"/>
        <v>240</v>
      </c>
      <c r="AQ21" s="55"/>
      <c r="AR21" s="27">
        <f t="shared" si="19"/>
        <v>0</v>
      </c>
      <c r="AS21" s="27">
        <f t="shared" si="13"/>
        <v>240</v>
      </c>
      <c r="AT21" s="55">
        <v>1</v>
      </c>
      <c r="AU21" s="27">
        <f t="shared" si="21"/>
        <v>200</v>
      </c>
      <c r="AV21" s="55"/>
      <c r="AW21" s="27">
        <f t="shared" si="15"/>
        <v>0</v>
      </c>
      <c r="AX21" s="27">
        <f t="shared" si="16"/>
        <v>200</v>
      </c>
      <c r="AY21" s="27">
        <f t="shared" si="17"/>
        <v>740</v>
      </c>
      <c r="AZ21" s="18">
        <v>3000</v>
      </c>
      <c r="BA21" s="18">
        <v>740</v>
      </c>
    </row>
    <row r="22" s="48" customFormat="1" ht="25" customHeight="1" spans="1:53">
      <c r="A22" s="55">
        <v>16</v>
      </c>
      <c r="B22" s="55" t="s">
        <v>312</v>
      </c>
      <c r="C22" s="55" t="s">
        <v>313</v>
      </c>
      <c r="D22" s="55" t="s">
        <v>316</v>
      </c>
      <c r="E22" s="17" t="s">
        <v>317</v>
      </c>
      <c r="F22" s="55">
        <v>1</v>
      </c>
      <c r="G22" s="288" t="s">
        <v>318</v>
      </c>
      <c r="H22" s="55">
        <v>18374599118</v>
      </c>
      <c r="I22" s="55"/>
      <c r="J22" s="55"/>
      <c r="K22" s="55"/>
      <c r="L22" s="55"/>
      <c r="M22" s="18"/>
      <c r="N22" s="18"/>
      <c r="O22" s="55"/>
      <c r="P22" s="18"/>
      <c r="Q22" s="55"/>
      <c r="R22" s="55">
        <v>1.7</v>
      </c>
      <c r="S22" s="27">
        <f t="shared" si="2"/>
        <v>510</v>
      </c>
      <c r="T22" s="55"/>
      <c r="U22" s="55"/>
      <c r="V22" s="27">
        <f t="shared" si="3"/>
        <v>510</v>
      </c>
      <c r="W22" s="55"/>
      <c r="X22" s="27">
        <f t="shared" si="4"/>
        <v>0</v>
      </c>
      <c r="Y22" s="55"/>
      <c r="Z22" s="27">
        <f t="shared" si="5"/>
        <v>0</v>
      </c>
      <c r="AA22" s="27">
        <f t="shared" si="6"/>
        <v>0</v>
      </c>
      <c r="AB22" s="55"/>
      <c r="AC22" s="27">
        <f t="shared" si="7"/>
        <v>0</v>
      </c>
      <c r="AD22" s="55"/>
      <c r="AE22" s="27">
        <f t="shared" si="8"/>
        <v>0</v>
      </c>
      <c r="AF22" s="55"/>
      <c r="AG22" s="27">
        <f t="shared" si="9"/>
        <v>0</v>
      </c>
      <c r="AH22" s="55"/>
      <c r="AI22" s="27">
        <f t="shared" si="10"/>
        <v>0</v>
      </c>
      <c r="AJ22" s="55"/>
      <c r="AK22" s="27">
        <f t="shared" si="18"/>
        <v>0</v>
      </c>
      <c r="AL22" s="55"/>
      <c r="AM22" s="27">
        <f t="shared" si="22"/>
        <v>0</v>
      </c>
      <c r="AN22" s="27">
        <f t="shared" si="12"/>
        <v>0</v>
      </c>
      <c r="AO22" s="55"/>
      <c r="AP22" s="27">
        <f t="shared" si="20"/>
        <v>0</v>
      </c>
      <c r="AQ22" s="55"/>
      <c r="AR22" s="27">
        <f t="shared" si="19"/>
        <v>0</v>
      </c>
      <c r="AS22" s="27">
        <f t="shared" si="13"/>
        <v>0</v>
      </c>
      <c r="AT22" s="55"/>
      <c r="AU22" s="27">
        <f t="shared" si="21"/>
        <v>0</v>
      </c>
      <c r="AV22" s="55"/>
      <c r="AW22" s="27">
        <f t="shared" si="15"/>
        <v>0</v>
      </c>
      <c r="AX22" s="27">
        <f t="shared" si="16"/>
        <v>0</v>
      </c>
      <c r="AY22" s="27">
        <f t="shared" si="17"/>
        <v>510</v>
      </c>
      <c r="AZ22" s="18">
        <v>1000</v>
      </c>
      <c r="BA22" s="18">
        <v>510</v>
      </c>
    </row>
    <row r="23" s="48" customFormat="1" ht="25" customHeight="1" spans="1:53">
      <c r="A23" s="55"/>
      <c r="B23" s="18"/>
      <c r="C23" s="18"/>
      <c r="D23" s="18" t="s">
        <v>1005</v>
      </c>
      <c r="E23" s="58"/>
      <c r="F23" s="18"/>
      <c r="G23" s="18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>
        <f>SUM(R8:R22)</f>
        <v>41</v>
      </c>
      <c r="S23" s="27">
        <f t="shared" si="2"/>
        <v>12300</v>
      </c>
      <c r="T23" s="18"/>
      <c r="U23" s="18"/>
      <c r="V23" s="27">
        <f t="shared" si="3"/>
        <v>12300</v>
      </c>
      <c r="W23" s="18">
        <f>SUM(W7:W22)</f>
        <v>2</v>
      </c>
      <c r="X23" s="27">
        <f t="shared" si="4"/>
        <v>800</v>
      </c>
      <c r="Y23" s="18"/>
      <c r="Z23" s="27">
        <f t="shared" si="5"/>
        <v>0</v>
      </c>
      <c r="AA23" s="27">
        <f t="shared" si="6"/>
        <v>800</v>
      </c>
      <c r="AB23" s="18"/>
      <c r="AC23" s="27">
        <f t="shared" si="7"/>
        <v>0</v>
      </c>
      <c r="AD23" s="18"/>
      <c r="AE23" s="27">
        <f t="shared" si="8"/>
        <v>0</v>
      </c>
      <c r="AF23" s="18">
        <f>SUM(AF7:AF22)</f>
        <v>0</v>
      </c>
      <c r="AG23" s="18">
        <f>SUM(AG7:AG22)</f>
        <v>0</v>
      </c>
      <c r="AH23" s="18"/>
      <c r="AI23" s="27">
        <f t="shared" si="10"/>
        <v>0</v>
      </c>
      <c r="AJ23" s="18">
        <f>SUM(AJ7:AJ22)</f>
        <v>7</v>
      </c>
      <c r="AK23" s="27">
        <f t="shared" si="18"/>
        <v>2100</v>
      </c>
      <c r="AL23" s="18">
        <f>SUM(AL7:AL22)</f>
        <v>0</v>
      </c>
      <c r="AM23" s="27">
        <f t="shared" si="22"/>
        <v>0</v>
      </c>
      <c r="AN23" s="27">
        <f t="shared" si="12"/>
        <v>2100</v>
      </c>
      <c r="AO23" s="18">
        <f>SUM(AO7:AO22)</f>
        <v>155</v>
      </c>
      <c r="AP23" s="27">
        <f t="shared" si="20"/>
        <v>3100</v>
      </c>
      <c r="AQ23" s="18">
        <f>SUM(AQ7:AQ22)</f>
        <v>73</v>
      </c>
      <c r="AR23" s="27">
        <f t="shared" si="19"/>
        <v>1460</v>
      </c>
      <c r="AS23" s="27">
        <f t="shared" si="13"/>
        <v>4560</v>
      </c>
      <c r="AT23" s="18">
        <f>SUM(AT7:AT22)</f>
        <v>9</v>
      </c>
      <c r="AU23" s="27">
        <f t="shared" si="21"/>
        <v>1800</v>
      </c>
      <c r="AV23" s="18"/>
      <c r="AW23" s="27">
        <f t="shared" si="15"/>
        <v>0</v>
      </c>
      <c r="AX23" s="27">
        <f t="shared" si="16"/>
        <v>1800</v>
      </c>
      <c r="AY23" s="27">
        <f t="shared" si="17"/>
        <v>21560</v>
      </c>
      <c r="AZ23" s="18">
        <v>2475</v>
      </c>
      <c r="BA23" s="18">
        <f>SUM(BA7:BA22)</f>
        <v>21560</v>
      </c>
    </row>
    <row r="24" spans="1:31">
      <c r="A24" s="194"/>
      <c r="B24" s="195"/>
      <c r="C24" s="124"/>
      <c r="D24" s="195"/>
      <c r="E24" s="124"/>
      <c r="F24" s="195"/>
      <c r="G24" s="124"/>
      <c r="H24" s="195"/>
      <c r="I24" s="121"/>
      <c r="J24" s="121"/>
      <c r="K24" s="121"/>
      <c r="L24" s="121"/>
      <c r="M24" s="121"/>
      <c r="N24" s="121"/>
      <c r="O24" s="121"/>
      <c r="P24" s="124"/>
      <c r="Q24" s="12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</row>
    <row r="25" spans="1:31">
      <c r="A25" s="194"/>
      <c r="B25" s="195"/>
      <c r="C25" s="124"/>
      <c r="D25" s="195"/>
      <c r="E25" s="124"/>
      <c r="F25" s="195"/>
      <c r="G25" s="124"/>
      <c r="H25" s="195"/>
      <c r="I25" s="121"/>
      <c r="J25" s="121"/>
      <c r="K25" s="121"/>
      <c r="L25" s="121"/>
      <c r="M25" s="121"/>
      <c r="N25" s="121"/>
      <c r="O25" s="121"/>
      <c r="P25" s="121"/>
      <c r="Q25" s="121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</row>
    <row r="26" ht="14" customHeight="1" spans="1:31">
      <c r="A26" s="194"/>
      <c r="B26" s="195"/>
      <c r="C26" s="124"/>
      <c r="D26" s="195"/>
      <c r="E26" s="124"/>
      <c r="F26" s="195"/>
      <c r="G26" s="124"/>
      <c r="H26" s="195"/>
      <c r="I26" s="121"/>
      <c r="J26" s="121"/>
      <c r="K26" s="121"/>
      <c r="L26" s="121"/>
      <c r="M26" s="121"/>
      <c r="N26" s="121"/>
      <c r="O26" s="121"/>
      <c r="P26" s="121"/>
      <c r="Q26" s="121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</row>
    <row r="27" s="121" customFormat="1" ht="9.6" spans="1:53">
      <c r="A27" s="194"/>
      <c r="B27" s="195"/>
      <c r="C27" s="196"/>
      <c r="D27" s="195"/>
      <c r="E27" s="196"/>
      <c r="F27" s="195"/>
      <c r="G27" s="196"/>
      <c r="H27" s="195"/>
      <c r="I27" s="199"/>
      <c r="J27" s="199"/>
      <c r="K27" s="199"/>
      <c r="L27" s="199"/>
      <c r="M27" s="199"/>
      <c r="N27" s="199"/>
      <c r="O27" s="199"/>
      <c r="P27" s="199"/>
      <c r="Q27" s="199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</row>
    <row r="28" s="121" customFormat="1" ht="9.6" spans="1:53">
      <c r="A28" s="194"/>
      <c r="B28" s="195"/>
      <c r="C28" s="196"/>
      <c r="D28" s="195"/>
      <c r="E28" s="196"/>
      <c r="F28" s="195"/>
      <c r="G28" s="196"/>
      <c r="H28" s="195"/>
      <c r="I28" s="199"/>
      <c r="J28" s="199"/>
      <c r="K28" s="199"/>
      <c r="L28" s="199"/>
      <c r="M28" s="199"/>
      <c r="N28" s="199"/>
      <c r="O28" s="199"/>
      <c r="P28" s="199"/>
      <c r="Q28" s="199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</row>
  </sheetData>
  <mergeCells count="23">
    <mergeCell ref="A1:E1"/>
    <mergeCell ref="A2:AY2"/>
    <mergeCell ref="A3:BA3"/>
    <mergeCell ref="I4:AX4"/>
    <mergeCell ref="I5:Q5"/>
    <mergeCell ref="R5:V5"/>
    <mergeCell ref="W5:AA5"/>
    <mergeCell ref="AB5:AC5"/>
    <mergeCell ref="AD5:AE5"/>
    <mergeCell ref="AF5:AN5"/>
    <mergeCell ref="AO5:AS5"/>
    <mergeCell ref="AT5:AX5"/>
    <mergeCell ref="A4:A6"/>
    <mergeCell ref="B4:B6"/>
    <mergeCell ref="C4:C6"/>
    <mergeCell ref="D4:D6"/>
    <mergeCell ref="E4:E6"/>
    <mergeCell ref="F4:F6"/>
    <mergeCell ref="G4:G6"/>
    <mergeCell ref="H4:H6"/>
    <mergeCell ref="AY4:AY6"/>
    <mergeCell ref="AZ4:AZ6"/>
    <mergeCell ref="BA4:BA6"/>
  </mergeCells>
  <dataValidations count="1">
    <dataValidation type="textLength" operator="equal" allowBlank="1" showInputMessage="1" showErrorMessage="1" error="请注意：您输入的不是18位身份证号码。请输入正确身份证号码，谢谢！不然，您将必须再次修改。为保障工作进度以及减少您的工作量，请您配合，谢谢！" prompt="请输入18位身份证号码，X用大写！！！" sqref="E1:E10 E12:E16 E20:E26 E29:E65541">
      <formula1>18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7"/>
  <sheetViews>
    <sheetView zoomScale="76" zoomScaleNormal="76" workbookViewId="0">
      <pane xSplit="13" ySplit="9" topLeftCell="N24" activePane="bottomRight" state="frozen"/>
      <selection/>
      <selection pane="topRight"/>
      <selection pane="bottomLeft"/>
      <selection pane="bottomRight" activeCell="H3" sqref="H$1:H$1048576"/>
    </sheetView>
  </sheetViews>
  <sheetFormatPr defaultColWidth="9" defaultRowHeight="15.6"/>
  <cols>
    <col min="1" max="1" width="3.5" style="161" customWidth="1"/>
    <col min="2" max="2" width="9.5" style="161" customWidth="1"/>
    <col min="3" max="3" width="6.25" style="161" customWidth="1"/>
    <col min="4" max="4" width="7.125" style="161" customWidth="1"/>
    <col min="5" max="5" width="20.0583333333333" style="168" customWidth="1"/>
    <col min="6" max="6" width="5.875" style="161" customWidth="1"/>
    <col min="7" max="7" width="22.8583333333333" style="168" customWidth="1"/>
    <col min="8" max="49" width="5.625" style="169" customWidth="1"/>
    <col min="50" max="50" width="5.29166666666667" style="161" customWidth="1"/>
    <col min="51" max="51" width="4.9" style="161" customWidth="1"/>
    <col min="52" max="52" width="5.28333333333333" style="161" customWidth="1"/>
    <col min="53" max="16384" width="9" style="161"/>
  </cols>
  <sheetData>
    <row r="1" s="161" customFormat="1" ht="20.4" spans="1:52">
      <c r="A1" s="170" t="s">
        <v>1048</v>
      </c>
      <c r="B1" s="170"/>
      <c r="C1" s="170"/>
      <c r="D1" s="170"/>
      <c r="E1" s="170"/>
      <c r="F1" s="170"/>
      <c r="G1" s="170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0"/>
      <c r="AY1" s="170"/>
      <c r="AZ1" s="170"/>
    </row>
    <row r="2" s="161" customFormat="1" ht="19" customHeight="1" spans="1:52">
      <c r="A2" s="172" t="s">
        <v>1049</v>
      </c>
      <c r="B2" s="172"/>
      <c r="C2" s="172"/>
      <c r="D2" s="172"/>
      <c r="E2" s="169"/>
      <c r="F2" s="172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72"/>
      <c r="AY2" s="172"/>
      <c r="AZ2" s="172"/>
    </row>
    <row r="3" s="162" customFormat="1" ht="35" customHeight="1" spans="1:52">
      <c r="A3" s="173" t="s">
        <v>4</v>
      </c>
      <c r="B3" s="173" t="s">
        <v>6</v>
      </c>
      <c r="C3" s="173" t="s">
        <v>7</v>
      </c>
      <c r="D3" s="173" t="s">
        <v>8</v>
      </c>
      <c r="E3" s="173" t="s">
        <v>9</v>
      </c>
      <c r="F3" s="173" t="s">
        <v>1025</v>
      </c>
      <c r="G3" s="173" t="s">
        <v>1026</v>
      </c>
      <c r="H3" s="12" t="s">
        <v>12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9"/>
      <c r="AX3" s="30" t="s">
        <v>13</v>
      </c>
      <c r="AY3" s="173" t="s">
        <v>1028</v>
      </c>
      <c r="AZ3" s="173" t="s">
        <v>1029</v>
      </c>
    </row>
    <row r="4" s="162" customFormat="1" ht="35" customHeight="1" spans="1:52">
      <c r="A4" s="174"/>
      <c r="B4" s="173"/>
      <c r="C4" s="173"/>
      <c r="D4" s="173"/>
      <c r="E4" s="173"/>
      <c r="F4" s="173"/>
      <c r="G4" s="173"/>
      <c r="H4" s="13" t="s">
        <v>16</v>
      </c>
      <c r="I4" s="25"/>
      <c r="J4" s="25"/>
      <c r="K4" s="25"/>
      <c r="L4" s="25"/>
      <c r="M4" s="25"/>
      <c r="N4" s="25"/>
      <c r="O4" s="25"/>
      <c r="P4" s="26"/>
      <c r="Q4" s="13" t="s">
        <v>17</v>
      </c>
      <c r="R4" s="25"/>
      <c r="S4" s="25"/>
      <c r="T4" s="25"/>
      <c r="U4" s="26"/>
      <c r="V4" s="13" t="s">
        <v>18</v>
      </c>
      <c r="W4" s="25"/>
      <c r="X4" s="25"/>
      <c r="Y4" s="25"/>
      <c r="Z4" s="26"/>
      <c r="AA4" s="27" t="s">
        <v>19</v>
      </c>
      <c r="AB4" s="27"/>
      <c r="AC4" s="27" t="s">
        <v>20</v>
      </c>
      <c r="AD4" s="27"/>
      <c r="AE4" s="13" t="s">
        <v>21</v>
      </c>
      <c r="AF4" s="25"/>
      <c r="AG4" s="25"/>
      <c r="AH4" s="25"/>
      <c r="AI4" s="25"/>
      <c r="AJ4" s="25"/>
      <c r="AK4" s="25"/>
      <c r="AL4" s="25"/>
      <c r="AM4" s="25"/>
      <c r="AN4" s="13" t="s">
        <v>22</v>
      </c>
      <c r="AO4" s="25"/>
      <c r="AP4" s="25"/>
      <c r="AQ4" s="25"/>
      <c r="AR4" s="26"/>
      <c r="AS4" s="27" t="s">
        <v>23</v>
      </c>
      <c r="AT4" s="27"/>
      <c r="AU4" s="27"/>
      <c r="AV4" s="27"/>
      <c r="AW4" s="27"/>
      <c r="AX4" s="32"/>
      <c r="AY4" s="173"/>
      <c r="AZ4" s="173"/>
    </row>
    <row r="5" s="163" customFormat="1" ht="35" customHeight="1" spans="1:52">
      <c r="A5" s="174"/>
      <c r="B5" s="173"/>
      <c r="C5" s="173"/>
      <c r="D5" s="173"/>
      <c r="E5" s="173"/>
      <c r="F5" s="173"/>
      <c r="G5" s="173"/>
      <c r="H5" s="14" t="s">
        <v>24</v>
      </c>
      <c r="I5" s="14" t="s">
        <v>25</v>
      </c>
      <c r="J5" s="14" t="s">
        <v>26</v>
      </c>
      <c r="K5" s="14" t="s">
        <v>25</v>
      </c>
      <c r="L5" s="14" t="s">
        <v>27</v>
      </c>
      <c r="M5" s="14" t="s">
        <v>25</v>
      </c>
      <c r="N5" s="14" t="s">
        <v>28</v>
      </c>
      <c r="O5" s="14" t="s">
        <v>25</v>
      </c>
      <c r="P5" s="14" t="s">
        <v>30</v>
      </c>
      <c r="Q5" s="14" t="s">
        <v>31</v>
      </c>
      <c r="R5" s="14" t="s">
        <v>25</v>
      </c>
      <c r="S5" s="14" t="s">
        <v>1050</v>
      </c>
      <c r="T5" s="14" t="s">
        <v>25</v>
      </c>
      <c r="U5" s="14" t="s">
        <v>30</v>
      </c>
      <c r="V5" s="14" t="s">
        <v>1039</v>
      </c>
      <c r="W5" s="14" t="s">
        <v>25</v>
      </c>
      <c r="X5" s="14" t="s">
        <v>1040</v>
      </c>
      <c r="Y5" s="14" t="s">
        <v>25</v>
      </c>
      <c r="Z5" s="14" t="s">
        <v>30</v>
      </c>
      <c r="AA5" s="14" t="s">
        <v>35</v>
      </c>
      <c r="AB5" s="14" t="s">
        <v>25</v>
      </c>
      <c r="AC5" s="14" t="s">
        <v>36</v>
      </c>
      <c r="AD5" s="14" t="s">
        <v>25</v>
      </c>
      <c r="AE5" s="14" t="s">
        <v>37</v>
      </c>
      <c r="AF5" s="14" t="s">
        <v>25</v>
      </c>
      <c r="AG5" s="14" t="s">
        <v>38</v>
      </c>
      <c r="AH5" s="14" t="s">
        <v>25</v>
      </c>
      <c r="AI5" s="14" t="s">
        <v>39</v>
      </c>
      <c r="AJ5" s="14" t="s">
        <v>25</v>
      </c>
      <c r="AK5" s="14" t="s">
        <v>40</v>
      </c>
      <c r="AL5" s="14" t="s">
        <v>25</v>
      </c>
      <c r="AM5" s="14" t="s">
        <v>30</v>
      </c>
      <c r="AN5" s="14" t="s">
        <v>41</v>
      </c>
      <c r="AO5" s="14" t="s">
        <v>25</v>
      </c>
      <c r="AP5" s="14" t="s">
        <v>42</v>
      </c>
      <c r="AQ5" s="14" t="s">
        <v>25</v>
      </c>
      <c r="AR5" s="14" t="s">
        <v>30</v>
      </c>
      <c r="AS5" s="28" t="s">
        <v>1051</v>
      </c>
      <c r="AT5" s="28" t="s">
        <v>25</v>
      </c>
      <c r="AU5" s="28" t="s">
        <v>1052</v>
      </c>
      <c r="AV5" s="28" t="s">
        <v>25</v>
      </c>
      <c r="AW5" s="28" t="s">
        <v>30</v>
      </c>
      <c r="AX5" s="34"/>
      <c r="AY5" s="173"/>
      <c r="AZ5" s="173"/>
    </row>
    <row r="6" s="164" customFormat="1" ht="25" customHeight="1" spans="1:52">
      <c r="A6" s="175">
        <v>1</v>
      </c>
      <c r="B6" s="133" t="s">
        <v>320</v>
      </c>
      <c r="C6" s="133" t="s">
        <v>321</v>
      </c>
      <c r="D6" s="133" t="s">
        <v>322</v>
      </c>
      <c r="E6" s="58" t="s">
        <v>323</v>
      </c>
      <c r="F6" s="133">
        <v>3</v>
      </c>
      <c r="G6" s="149" t="s">
        <v>324</v>
      </c>
      <c r="H6" s="27"/>
      <c r="I6" s="27">
        <f>H6*1000</f>
        <v>0</v>
      </c>
      <c r="J6" s="27"/>
      <c r="K6" s="27">
        <f t="shared" ref="K6:O6" si="0">J6*600</f>
        <v>0</v>
      </c>
      <c r="L6" s="27"/>
      <c r="M6" s="27">
        <f t="shared" si="0"/>
        <v>0</v>
      </c>
      <c r="N6" s="27"/>
      <c r="O6" s="27">
        <f t="shared" si="0"/>
        <v>0</v>
      </c>
      <c r="P6" s="27">
        <f>I6+K6+M6+O6</f>
        <v>0</v>
      </c>
      <c r="Q6" s="181">
        <v>1</v>
      </c>
      <c r="R6" s="181">
        <v>300</v>
      </c>
      <c r="S6" s="27"/>
      <c r="T6" s="27">
        <f>S6*300</f>
        <v>0</v>
      </c>
      <c r="U6" s="182">
        <f>R6+T6</f>
        <v>300</v>
      </c>
      <c r="V6" s="27"/>
      <c r="W6" s="27">
        <f>V6*400</f>
        <v>0</v>
      </c>
      <c r="X6" s="27"/>
      <c r="Y6" s="27">
        <f>X6*800</f>
        <v>0</v>
      </c>
      <c r="Z6" s="27">
        <f>W6+Y6</f>
        <v>0</v>
      </c>
      <c r="AA6" s="27"/>
      <c r="AB6" s="27">
        <f>AA6*600</f>
        <v>0</v>
      </c>
      <c r="AC6" s="27"/>
      <c r="AD6" s="27"/>
      <c r="AE6" s="27"/>
      <c r="AF6" s="27">
        <f>AE6*1000</f>
        <v>0</v>
      </c>
      <c r="AG6" s="27"/>
      <c r="AH6" s="27">
        <f>AG6*300</f>
        <v>0</v>
      </c>
      <c r="AI6" s="181">
        <v>3</v>
      </c>
      <c r="AJ6" s="181">
        <v>900</v>
      </c>
      <c r="AK6" s="27"/>
      <c r="AL6" s="27">
        <f>AK6*300</f>
        <v>0</v>
      </c>
      <c r="AM6" s="182">
        <f>AF6+AH6+AJ6+AL6</f>
        <v>900</v>
      </c>
      <c r="AN6" s="182">
        <v>0</v>
      </c>
      <c r="AO6" s="182">
        <f>AN6*20</f>
        <v>0</v>
      </c>
      <c r="AP6" s="182"/>
      <c r="AQ6" s="182">
        <f>AP6*20</f>
        <v>0</v>
      </c>
      <c r="AR6" s="182">
        <f>AO6+AQ6</f>
        <v>0</v>
      </c>
      <c r="AS6" s="27"/>
      <c r="AT6" s="27">
        <f>AS6*200</f>
        <v>0</v>
      </c>
      <c r="AU6" s="27"/>
      <c r="AV6" s="27">
        <f>AU6*600</f>
        <v>0</v>
      </c>
      <c r="AW6" s="27">
        <f>AT6+AV6</f>
        <v>0</v>
      </c>
      <c r="AX6" s="27">
        <f>P6+U6+Z6+AB6+AD6+AM6+AR6+AW6</f>
        <v>1200</v>
      </c>
      <c r="AY6" s="175">
        <f t="shared" ref="AY6:AY34" si="1">F6*1000</f>
        <v>3000</v>
      </c>
      <c r="AZ6" s="175">
        <f t="shared" ref="AZ6:AZ20" si="2">IF(AX6&lt;=AY6,AX6,AY6)</f>
        <v>1200</v>
      </c>
    </row>
    <row r="7" s="164" customFormat="1" ht="25" customHeight="1" spans="1:52">
      <c r="A7" s="175">
        <v>2</v>
      </c>
      <c r="B7" s="133" t="s">
        <v>320</v>
      </c>
      <c r="C7" s="133" t="s">
        <v>325</v>
      </c>
      <c r="D7" s="133" t="s">
        <v>326</v>
      </c>
      <c r="E7" s="58" t="s">
        <v>327</v>
      </c>
      <c r="F7" s="133">
        <v>1</v>
      </c>
      <c r="G7" s="297" t="s">
        <v>328</v>
      </c>
      <c r="H7" s="133"/>
      <c r="I7" s="133"/>
      <c r="J7" s="133"/>
      <c r="K7" s="133"/>
      <c r="L7" s="133"/>
      <c r="M7" s="133"/>
      <c r="N7" s="133"/>
      <c r="O7" s="133"/>
      <c r="P7" s="27">
        <f t="shared" ref="P7:P37" si="3">I7+K7+M7+O7</f>
        <v>0</v>
      </c>
      <c r="Q7" s="133"/>
      <c r="R7" s="27">
        <f t="shared" ref="R7:R37" si="4">Q7*300</f>
        <v>0</v>
      </c>
      <c r="S7" s="133"/>
      <c r="T7" s="27">
        <f t="shared" ref="T7:T37" si="5">S7*300</f>
        <v>0</v>
      </c>
      <c r="U7" s="27">
        <f t="shared" ref="U7:U37" si="6">R7+T7</f>
        <v>0</v>
      </c>
      <c r="V7" s="133"/>
      <c r="W7" s="27">
        <f t="shared" ref="W7:W19" si="7">V7*400</f>
        <v>0</v>
      </c>
      <c r="X7" s="133"/>
      <c r="Y7" s="27">
        <f t="shared" ref="Y7:Y37" si="8">X7*800</f>
        <v>0</v>
      </c>
      <c r="Z7" s="27">
        <f t="shared" ref="Z7:Z37" si="9">W7+Y7</f>
        <v>0</v>
      </c>
      <c r="AA7" s="133"/>
      <c r="AB7" s="27">
        <f t="shared" ref="AB7:AB37" si="10">AA7*600</f>
        <v>0</v>
      </c>
      <c r="AC7" s="133"/>
      <c r="AD7" s="133"/>
      <c r="AE7" s="133">
        <v>1</v>
      </c>
      <c r="AF7" s="27">
        <f t="shared" ref="AF7:AF37" si="11">AE7*1000</f>
        <v>1000</v>
      </c>
      <c r="AG7" s="133"/>
      <c r="AH7" s="27">
        <f t="shared" ref="AH7:AH37" si="12">AG7*300</f>
        <v>0</v>
      </c>
      <c r="AI7" s="133"/>
      <c r="AJ7" s="27">
        <f t="shared" ref="AJ7:AJ37" si="13">AI7*300</f>
        <v>0</v>
      </c>
      <c r="AK7" s="133"/>
      <c r="AL7" s="27">
        <f t="shared" ref="AL7:AL37" si="14">AK7*300</f>
        <v>0</v>
      </c>
      <c r="AM7" s="27">
        <f t="shared" ref="AM7:AM37" si="15">AF7+AH7+AJ7+AL7</f>
        <v>1000</v>
      </c>
      <c r="AN7" s="133"/>
      <c r="AO7" s="27">
        <f t="shared" ref="AO7:AO37" si="16">AN7*20</f>
        <v>0</v>
      </c>
      <c r="AP7" s="133"/>
      <c r="AQ7" s="27">
        <f t="shared" ref="AQ7:AQ37" si="17">AP7*20</f>
        <v>0</v>
      </c>
      <c r="AR7" s="27">
        <f t="shared" ref="AR7:AR37" si="18">AO7+AQ7</f>
        <v>0</v>
      </c>
      <c r="AS7" s="133"/>
      <c r="AT7" s="27">
        <f t="shared" ref="AT7:AT37" si="19">AS7*200</f>
        <v>0</v>
      </c>
      <c r="AU7" s="133"/>
      <c r="AV7" s="27">
        <f t="shared" ref="AV7:AV37" si="20">AU7*600</f>
        <v>0</v>
      </c>
      <c r="AW7" s="27">
        <f t="shared" ref="AW7:AW37" si="21">AT7+AV7</f>
        <v>0</v>
      </c>
      <c r="AX7" s="133">
        <v>1000</v>
      </c>
      <c r="AY7" s="175">
        <f t="shared" si="1"/>
        <v>1000</v>
      </c>
      <c r="AZ7" s="175">
        <f t="shared" si="2"/>
        <v>1000</v>
      </c>
    </row>
    <row r="8" s="164" customFormat="1" ht="25" customHeight="1" spans="1:52">
      <c r="A8" s="175">
        <v>3</v>
      </c>
      <c r="B8" s="133" t="s">
        <v>320</v>
      </c>
      <c r="C8" s="133" t="s">
        <v>329</v>
      </c>
      <c r="D8" s="133" t="s">
        <v>330</v>
      </c>
      <c r="E8" s="58" t="s">
        <v>331</v>
      </c>
      <c r="F8" s="133">
        <v>1</v>
      </c>
      <c r="G8" s="133" t="s">
        <v>332</v>
      </c>
      <c r="H8" s="133"/>
      <c r="I8" s="133"/>
      <c r="J8" s="133"/>
      <c r="K8" s="133"/>
      <c r="L8" s="133"/>
      <c r="M8" s="133"/>
      <c r="N8" s="133"/>
      <c r="O8" s="133"/>
      <c r="P8" s="27">
        <f t="shared" si="3"/>
        <v>0</v>
      </c>
      <c r="Q8" s="133">
        <v>4</v>
      </c>
      <c r="R8" s="27">
        <f t="shared" si="4"/>
        <v>1200</v>
      </c>
      <c r="S8" s="133"/>
      <c r="T8" s="27">
        <f t="shared" si="5"/>
        <v>0</v>
      </c>
      <c r="U8" s="27">
        <f t="shared" si="6"/>
        <v>1200</v>
      </c>
      <c r="V8" s="133"/>
      <c r="W8" s="27">
        <f t="shared" si="7"/>
        <v>0</v>
      </c>
      <c r="X8" s="133"/>
      <c r="Y8" s="27">
        <f t="shared" si="8"/>
        <v>0</v>
      </c>
      <c r="Z8" s="27">
        <f t="shared" si="9"/>
        <v>0</v>
      </c>
      <c r="AA8" s="133"/>
      <c r="AB8" s="27">
        <f t="shared" si="10"/>
        <v>0</v>
      </c>
      <c r="AC8" s="133"/>
      <c r="AD8" s="133"/>
      <c r="AE8" s="133"/>
      <c r="AF8" s="27">
        <f t="shared" si="11"/>
        <v>0</v>
      </c>
      <c r="AG8" s="133"/>
      <c r="AH8" s="27">
        <f t="shared" si="12"/>
        <v>0</v>
      </c>
      <c r="AI8" s="133">
        <v>1</v>
      </c>
      <c r="AJ8" s="27">
        <f t="shared" si="13"/>
        <v>300</v>
      </c>
      <c r="AK8" s="133"/>
      <c r="AL8" s="27">
        <f t="shared" si="14"/>
        <v>0</v>
      </c>
      <c r="AM8" s="27">
        <f t="shared" si="15"/>
        <v>300</v>
      </c>
      <c r="AN8" s="133"/>
      <c r="AO8" s="27">
        <f t="shared" si="16"/>
        <v>0</v>
      </c>
      <c r="AP8" s="133"/>
      <c r="AQ8" s="27">
        <f t="shared" si="17"/>
        <v>0</v>
      </c>
      <c r="AR8" s="27">
        <f t="shared" si="18"/>
        <v>0</v>
      </c>
      <c r="AS8" s="133"/>
      <c r="AT8" s="27">
        <f t="shared" si="19"/>
        <v>0</v>
      </c>
      <c r="AU8" s="133"/>
      <c r="AV8" s="27">
        <f t="shared" si="20"/>
        <v>0</v>
      </c>
      <c r="AW8" s="27">
        <f t="shared" si="21"/>
        <v>0</v>
      </c>
      <c r="AX8" s="133">
        <v>1500</v>
      </c>
      <c r="AY8" s="175">
        <f t="shared" si="1"/>
        <v>1000</v>
      </c>
      <c r="AZ8" s="175">
        <f t="shared" si="2"/>
        <v>1000</v>
      </c>
    </row>
    <row r="9" s="165" customFormat="1" ht="25" customHeight="1" spans="1:52">
      <c r="A9" s="175">
        <v>4</v>
      </c>
      <c r="B9" s="133" t="s">
        <v>320</v>
      </c>
      <c r="C9" s="133" t="s">
        <v>329</v>
      </c>
      <c r="D9" s="133" t="s">
        <v>333</v>
      </c>
      <c r="E9" s="58" t="s">
        <v>334</v>
      </c>
      <c r="F9" s="133">
        <v>2</v>
      </c>
      <c r="G9" s="297" t="s">
        <v>335</v>
      </c>
      <c r="H9" s="133"/>
      <c r="I9" s="133"/>
      <c r="J9" s="133"/>
      <c r="K9" s="133"/>
      <c r="L9" s="133"/>
      <c r="M9" s="133"/>
      <c r="N9" s="133"/>
      <c r="O9" s="133"/>
      <c r="P9" s="27">
        <f t="shared" si="3"/>
        <v>0</v>
      </c>
      <c r="Q9" s="133">
        <v>3.5</v>
      </c>
      <c r="R9" s="27">
        <f t="shared" si="4"/>
        <v>1050</v>
      </c>
      <c r="S9" s="133"/>
      <c r="T9" s="27">
        <f t="shared" si="5"/>
        <v>0</v>
      </c>
      <c r="U9" s="27">
        <f t="shared" si="6"/>
        <v>1050</v>
      </c>
      <c r="V9" s="133"/>
      <c r="W9" s="27">
        <f t="shared" si="7"/>
        <v>0</v>
      </c>
      <c r="X9" s="133"/>
      <c r="Y9" s="27">
        <f t="shared" si="8"/>
        <v>0</v>
      </c>
      <c r="Z9" s="27">
        <f t="shared" si="9"/>
        <v>0</v>
      </c>
      <c r="AA9" s="133"/>
      <c r="AB9" s="27">
        <f t="shared" si="10"/>
        <v>0</v>
      </c>
      <c r="AC9" s="133"/>
      <c r="AD9" s="133"/>
      <c r="AE9" s="133"/>
      <c r="AF9" s="27">
        <f t="shared" si="11"/>
        <v>0</v>
      </c>
      <c r="AG9" s="133"/>
      <c r="AH9" s="27">
        <f t="shared" si="12"/>
        <v>0</v>
      </c>
      <c r="AI9" s="133">
        <v>2</v>
      </c>
      <c r="AJ9" s="27">
        <f t="shared" si="13"/>
        <v>600</v>
      </c>
      <c r="AK9" s="133"/>
      <c r="AL9" s="27">
        <f t="shared" si="14"/>
        <v>0</v>
      </c>
      <c r="AM9" s="27">
        <f t="shared" si="15"/>
        <v>600</v>
      </c>
      <c r="AN9" s="133">
        <v>15</v>
      </c>
      <c r="AO9" s="27">
        <f t="shared" si="16"/>
        <v>300</v>
      </c>
      <c r="AP9" s="133"/>
      <c r="AQ9" s="27">
        <f t="shared" si="17"/>
        <v>0</v>
      </c>
      <c r="AR9" s="27">
        <f t="shared" si="18"/>
        <v>300</v>
      </c>
      <c r="AS9" s="133"/>
      <c r="AT9" s="27">
        <f t="shared" si="19"/>
        <v>0</v>
      </c>
      <c r="AU9" s="133"/>
      <c r="AV9" s="27">
        <f t="shared" si="20"/>
        <v>0</v>
      </c>
      <c r="AW9" s="27">
        <f t="shared" si="21"/>
        <v>0</v>
      </c>
      <c r="AX9" s="133">
        <v>1950</v>
      </c>
      <c r="AY9" s="175">
        <f t="shared" si="1"/>
        <v>2000</v>
      </c>
      <c r="AZ9" s="175">
        <f t="shared" si="2"/>
        <v>1950</v>
      </c>
    </row>
    <row r="10" s="166" customFormat="1" ht="25" customHeight="1" spans="1:52">
      <c r="A10" s="175">
        <v>5</v>
      </c>
      <c r="B10" s="133" t="s">
        <v>336</v>
      </c>
      <c r="C10" s="133" t="s">
        <v>337</v>
      </c>
      <c r="D10" s="133" t="s">
        <v>338</v>
      </c>
      <c r="E10" s="58" t="s">
        <v>339</v>
      </c>
      <c r="F10" s="133">
        <v>3</v>
      </c>
      <c r="G10" s="297" t="s">
        <v>340</v>
      </c>
      <c r="H10" s="133"/>
      <c r="I10" s="133"/>
      <c r="J10" s="133"/>
      <c r="K10" s="133"/>
      <c r="L10" s="133"/>
      <c r="M10" s="133"/>
      <c r="N10" s="133"/>
      <c r="O10" s="133"/>
      <c r="P10" s="27">
        <f t="shared" si="3"/>
        <v>0</v>
      </c>
      <c r="Q10" s="133"/>
      <c r="R10" s="27">
        <f t="shared" si="4"/>
        <v>0</v>
      </c>
      <c r="S10" s="133"/>
      <c r="T10" s="27">
        <f t="shared" si="5"/>
        <v>0</v>
      </c>
      <c r="U10" s="27">
        <f t="shared" si="6"/>
        <v>0</v>
      </c>
      <c r="V10" s="133"/>
      <c r="W10" s="27">
        <f t="shared" si="7"/>
        <v>0</v>
      </c>
      <c r="X10" s="133"/>
      <c r="Y10" s="27">
        <f t="shared" si="8"/>
        <v>0</v>
      </c>
      <c r="Z10" s="27">
        <f t="shared" si="9"/>
        <v>0</v>
      </c>
      <c r="AA10" s="133"/>
      <c r="AB10" s="27">
        <f t="shared" si="10"/>
        <v>0</v>
      </c>
      <c r="AC10" s="133"/>
      <c r="AD10" s="133"/>
      <c r="AE10" s="133"/>
      <c r="AF10" s="27">
        <f t="shared" si="11"/>
        <v>0</v>
      </c>
      <c r="AG10" s="133"/>
      <c r="AH10" s="27">
        <f t="shared" si="12"/>
        <v>0</v>
      </c>
      <c r="AI10" s="133">
        <v>1</v>
      </c>
      <c r="AJ10" s="27">
        <f t="shared" si="13"/>
        <v>300</v>
      </c>
      <c r="AK10" s="133"/>
      <c r="AL10" s="27">
        <f t="shared" si="14"/>
        <v>0</v>
      </c>
      <c r="AM10" s="27">
        <f t="shared" si="15"/>
        <v>300</v>
      </c>
      <c r="AN10" s="133">
        <v>6</v>
      </c>
      <c r="AO10" s="27">
        <f t="shared" si="16"/>
        <v>120</v>
      </c>
      <c r="AP10" s="133"/>
      <c r="AQ10" s="27">
        <f t="shared" si="17"/>
        <v>0</v>
      </c>
      <c r="AR10" s="27">
        <f t="shared" si="18"/>
        <v>120</v>
      </c>
      <c r="AS10" s="133"/>
      <c r="AT10" s="27">
        <f t="shared" si="19"/>
        <v>0</v>
      </c>
      <c r="AU10" s="133"/>
      <c r="AV10" s="27">
        <f t="shared" si="20"/>
        <v>0</v>
      </c>
      <c r="AW10" s="27">
        <f t="shared" si="21"/>
        <v>0</v>
      </c>
      <c r="AX10" s="175">
        <v>420</v>
      </c>
      <c r="AY10" s="175">
        <f t="shared" si="1"/>
        <v>3000</v>
      </c>
      <c r="AZ10" s="175">
        <f t="shared" si="2"/>
        <v>420</v>
      </c>
    </row>
    <row r="11" s="164" customFormat="1" ht="25" customHeight="1" spans="1:52">
      <c r="A11" s="175">
        <v>6</v>
      </c>
      <c r="B11" s="133" t="s">
        <v>336</v>
      </c>
      <c r="C11" s="133" t="s">
        <v>341</v>
      </c>
      <c r="D11" s="133" t="s">
        <v>342</v>
      </c>
      <c r="E11" s="58" t="s">
        <v>343</v>
      </c>
      <c r="F11" s="133">
        <v>3</v>
      </c>
      <c r="G11" s="297" t="s">
        <v>344</v>
      </c>
      <c r="H11" s="133"/>
      <c r="I11" s="133"/>
      <c r="J11" s="133"/>
      <c r="K11" s="133"/>
      <c r="L11" s="133"/>
      <c r="M11" s="133"/>
      <c r="N11" s="133"/>
      <c r="O11" s="133"/>
      <c r="P11" s="27">
        <f t="shared" si="3"/>
        <v>0</v>
      </c>
      <c r="Q11" s="133"/>
      <c r="R11" s="27">
        <f t="shared" si="4"/>
        <v>0</v>
      </c>
      <c r="S11" s="133"/>
      <c r="T11" s="27">
        <f t="shared" si="5"/>
        <v>0</v>
      </c>
      <c r="U11" s="27">
        <f t="shared" si="6"/>
        <v>0</v>
      </c>
      <c r="V11" s="133"/>
      <c r="W11" s="27">
        <f t="shared" si="7"/>
        <v>0</v>
      </c>
      <c r="X11" s="133"/>
      <c r="Y11" s="27">
        <f t="shared" si="8"/>
        <v>0</v>
      </c>
      <c r="Z11" s="27">
        <f t="shared" si="9"/>
        <v>0</v>
      </c>
      <c r="AA11" s="133"/>
      <c r="AB11" s="27">
        <f t="shared" si="10"/>
        <v>0</v>
      </c>
      <c r="AC11" s="133"/>
      <c r="AD11" s="133"/>
      <c r="AE11" s="133"/>
      <c r="AF11" s="27">
        <f t="shared" si="11"/>
        <v>0</v>
      </c>
      <c r="AG11" s="133"/>
      <c r="AH11" s="27">
        <f t="shared" si="12"/>
        <v>0</v>
      </c>
      <c r="AI11" s="133"/>
      <c r="AJ11" s="27">
        <f t="shared" si="13"/>
        <v>0</v>
      </c>
      <c r="AK11" s="133"/>
      <c r="AL11" s="27">
        <f t="shared" si="14"/>
        <v>0</v>
      </c>
      <c r="AM11" s="27">
        <f t="shared" si="15"/>
        <v>0</v>
      </c>
      <c r="AN11" s="133">
        <v>5</v>
      </c>
      <c r="AO11" s="27">
        <f t="shared" si="16"/>
        <v>100</v>
      </c>
      <c r="AP11" s="133"/>
      <c r="AQ11" s="27">
        <f t="shared" si="17"/>
        <v>0</v>
      </c>
      <c r="AR11" s="27">
        <f t="shared" si="18"/>
        <v>100</v>
      </c>
      <c r="AS11" s="133"/>
      <c r="AT11" s="27">
        <f t="shared" si="19"/>
        <v>0</v>
      </c>
      <c r="AU11" s="133"/>
      <c r="AV11" s="27">
        <f t="shared" si="20"/>
        <v>0</v>
      </c>
      <c r="AW11" s="27">
        <f t="shared" si="21"/>
        <v>0</v>
      </c>
      <c r="AX11" s="175">
        <v>100</v>
      </c>
      <c r="AY11" s="175">
        <f t="shared" si="1"/>
        <v>3000</v>
      </c>
      <c r="AZ11" s="175">
        <f t="shared" si="2"/>
        <v>100</v>
      </c>
    </row>
    <row r="12" s="164" customFormat="1" ht="25" customHeight="1" spans="1:52">
      <c r="A12" s="175">
        <v>7</v>
      </c>
      <c r="B12" s="133" t="s">
        <v>336</v>
      </c>
      <c r="C12" s="175" t="s">
        <v>345</v>
      </c>
      <c r="D12" s="175" t="s">
        <v>346</v>
      </c>
      <c r="E12" s="58" t="s">
        <v>347</v>
      </c>
      <c r="F12" s="175">
        <v>5</v>
      </c>
      <c r="G12" s="297" t="s">
        <v>348</v>
      </c>
      <c r="H12" s="133"/>
      <c r="I12" s="133"/>
      <c r="J12" s="133"/>
      <c r="K12" s="133"/>
      <c r="L12" s="133"/>
      <c r="M12" s="133"/>
      <c r="N12" s="133"/>
      <c r="O12" s="133"/>
      <c r="P12" s="27">
        <f t="shared" si="3"/>
        <v>0</v>
      </c>
      <c r="Q12" s="133">
        <v>4</v>
      </c>
      <c r="R12" s="27">
        <f t="shared" si="4"/>
        <v>1200</v>
      </c>
      <c r="S12" s="133"/>
      <c r="T12" s="27">
        <f t="shared" si="5"/>
        <v>0</v>
      </c>
      <c r="U12" s="27">
        <f t="shared" si="6"/>
        <v>1200</v>
      </c>
      <c r="V12" s="133"/>
      <c r="W12" s="27">
        <f t="shared" si="7"/>
        <v>0</v>
      </c>
      <c r="X12" s="133"/>
      <c r="Y12" s="27">
        <f t="shared" si="8"/>
        <v>0</v>
      </c>
      <c r="Z12" s="27">
        <f t="shared" si="9"/>
        <v>0</v>
      </c>
      <c r="AA12" s="133"/>
      <c r="AB12" s="27">
        <f t="shared" si="10"/>
        <v>0</v>
      </c>
      <c r="AC12" s="133"/>
      <c r="AD12" s="133"/>
      <c r="AE12" s="133"/>
      <c r="AF12" s="27">
        <f t="shared" si="11"/>
        <v>0</v>
      </c>
      <c r="AG12" s="133"/>
      <c r="AH12" s="27">
        <f t="shared" si="12"/>
        <v>0</v>
      </c>
      <c r="AI12" s="133">
        <v>5</v>
      </c>
      <c r="AJ12" s="27">
        <f t="shared" si="13"/>
        <v>1500</v>
      </c>
      <c r="AK12" s="133"/>
      <c r="AL12" s="27">
        <f t="shared" si="14"/>
        <v>0</v>
      </c>
      <c r="AM12" s="27">
        <f t="shared" si="15"/>
        <v>1500</v>
      </c>
      <c r="AN12" s="133"/>
      <c r="AO12" s="27">
        <f t="shared" si="16"/>
        <v>0</v>
      </c>
      <c r="AP12" s="133"/>
      <c r="AQ12" s="27">
        <f t="shared" si="17"/>
        <v>0</v>
      </c>
      <c r="AR12" s="27">
        <f t="shared" si="18"/>
        <v>0</v>
      </c>
      <c r="AS12" s="133"/>
      <c r="AT12" s="27">
        <f t="shared" si="19"/>
        <v>0</v>
      </c>
      <c r="AU12" s="133"/>
      <c r="AV12" s="27">
        <f t="shared" si="20"/>
        <v>0</v>
      </c>
      <c r="AW12" s="27">
        <f t="shared" si="21"/>
        <v>0</v>
      </c>
      <c r="AX12" s="175">
        <v>2700</v>
      </c>
      <c r="AY12" s="175">
        <f t="shared" si="1"/>
        <v>5000</v>
      </c>
      <c r="AZ12" s="175">
        <f t="shared" si="2"/>
        <v>2700</v>
      </c>
    </row>
    <row r="13" s="164" customFormat="1" ht="25" customHeight="1" spans="1:52">
      <c r="A13" s="175">
        <v>8</v>
      </c>
      <c r="B13" s="175" t="s">
        <v>336</v>
      </c>
      <c r="C13" s="175" t="s">
        <v>345</v>
      </c>
      <c r="D13" s="175" t="s">
        <v>349</v>
      </c>
      <c r="E13" s="58" t="s">
        <v>350</v>
      </c>
      <c r="F13" s="175">
        <v>3</v>
      </c>
      <c r="G13" s="297" t="s">
        <v>351</v>
      </c>
      <c r="H13" s="133"/>
      <c r="I13" s="133"/>
      <c r="J13" s="133"/>
      <c r="K13" s="133"/>
      <c r="L13" s="133"/>
      <c r="M13" s="133"/>
      <c r="N13" s="133"/>
      <c r="O13" s="133"/>
      <c r="P13" s="27">
        <f t="shared" si="3"/>
        <v>0</v>
      </c>
      <c r="Q13" s="133"/>
      <c r="R13" s="27">
        <f t="shared" si="4"/>
        <v>0</v>
      </c>
      <c r="S13" s="133"/>
      <c r="T13" s="27">
        <f t="shared" si="5"/>
        <v>0</v>
      </c>
      <c r="U13" s="27">
        <f t="shared" si="6"/>
        <v>0</v>
      </c>
      <c r="V13" s="133"/>
      <c r="W13" s="27">
        <f t="shared" si="7"/>
        <v>0</v>
      </c>
      <c r="X13" s="133"/>
      <c r="Y13" s="27">
        <f t="shared" si="8"/>
        <v>0</v>
      </c>
      <c r="Z13" s="27">
        <f t="shared" si="9"/>
        <v>0</v>
      </c>
      <c r="AA13" s="133"/>
      <c r="AB13" s="27">
        <f t="shared" si="10"/>
        <v>0</v>
      </c>
      <c r="AC13" s="133"/>
      <c r="AD13" s="133"/>
      <c r="AE13" s="133"/>
      <c r="AF13" s="27">
        <f t="shared" si="11"/>
        <v>0</v>
      </c>
      <c r="AG13" s="133"/>
      <c r="AH13" s="27">
        <f t="shared" si="12"/>
        <v>0</v>
      </c>
      <c r="AI13" s="133">
        <v>1</v>
      </c>
      <c r="AJ13" s="27">
        <f t="shared" si="13"/>
        <v>300</v>
      </c>
      <c r="AK13" s="133"/>
      <c r="AL13" s="27">
        <f t="shared" si="14"/>
        <v>0</v>
      </c>
      <c r="AM13" s="27">
        <f t="shared" si="15"/>
        <v>300</v>
      </c>
      <c r="AN13" s="133"/>
      <c r="AO13" s="27">
        <f t="shared" si="16"/>
        <v>0</v>
      </c>
      <c r="AP13" s="133"/>
      <c r="AQ13" s="27">
        <f t="shared" si="17"/>
        <v>0</v>
      </c>
      <c r="AR13" s="27">
        <f t="shared" si="18"/>
        <v>0</v>
      </c>
      <c r="AS13" s="133"/>
      <c r="AT13" s="27">
        <f t="shared" si="19"/>
        <v>0</v>
      </c>
      <c r="AU13" s="133"/>
      <c r="AV13" s="27">
        <f t="shared" si="20"/>
        <v>0</v>
      </c>
      <c r="AW13" s="27">
        <f t="shared" si="21"/>
        <v>0</v>
      </c>
      <c r="AX13" s="175">
        <v>300</v>
      </c>
      <c r="AY13" s="175">
        <f t="shared" si="1"/>
        <v>3000</v>
      </c>
      <c r="AZ13" s="175">
        <f t="shared" si="2"/>
        <v>300</v>
      </c>
    </row>
    <row r="14" s="164" customFormat="1" ht="25" customHeight="1" spans="1:52">
      <c r="A14" s="175">
        <v>9</v>
      </c>
      <c r="B14" s="133" t="s">
        <v>336</v>
      </c>
      <c r="C14" s="133" t="s">
        <v>352</v>
      </c>
      <c r="D14" s="133" t="s">
        <v>353</v>
      </c>
      <c r="E14" s="58" t="s">
        <v>354</v>
      </c>
      <c r="F14" s="133">
        <v>1</v>
      </c>
      <c r="G14" s="297" t="s">
        <v>355</v>
      </c>
      <c r="H14" s="133"/>
      <c r="I14" s="133"/>
      <c r="J14" s="133"/>
      <c r="K14" s="133"/>
      <c r="L14" s="133"/>
      <c r="M14" s="133"/>
      <c r="N14" s="133"/>
      <c r="O14" s="133"/>
      <c r="P14" s="27">
        <f t="shared" si="3"/>
        <v>0</v>
      </c>
      <c r="Q14" s="133">
        <v>2</v>
      </c>
      <c r="R14" s="27">
        <f t="shared" si="4"/>
        <v>600</v>
      </c>
      <c r="S14" s="133"/>
      <c r="T14" s="27">
        <f t="shared" si="5"/>
        <v>0</v>
      </c>
      <c r="U14" s="27">
        <f t="shared" si="6"/>
        <v>600</v>
      </c>
      <c r="V14" s="133"/>
      <c r="W14" s="27">
        <f t="shared" si="7"/>
        <v>0</v>
      </c>
      <c r="X14" s="133"/>
      <c r="Y14" s="27">
        <f t="shared" si="8"/>
        <v>0</v>
      </c>
      <c r="Z14" s="27">
        <f t="shared" si="9"/>
        <v>0</v>
      </c>
      <c r="AA14" s="133"/>
      <c r="AB14" s="27">
        <f t="shared" si="10"/>
        <v>0</v>
      </c>
      <c r="AC14" s="133"/>
      <c r="AD14" s="133"/>
      <c r="AE14" s="133"/>
      <c r="AF14" s="27">
        <f t="shared" si="11"/>
        <v>0</v>
      </c>
      <c r="AG14" s="133"/>
      <c r="AH14" s="27">
        <f t="shared" si="12"/>
        <v>0</v>
      </c>
      <c r="AI14" s="133">
        <v>2</v>
      </c>
      <c r="AJ14" s="27">
        <f t="shared" si="13"/>
        <v>600</v>
      </c>
      <c r="AK14" s="133"/>
      <c r="AL14" s="27">
        <f t="shared" si="14"/>
        <v>0</v>
      </c>
      <c r="AM14" s="27">
        <f t="shared" si="15"/>
        <v>600</v>
      </c>
      <c r="AN14" s="133"/>
      <c r="AO14" s="27">
        <f t="shared" si="16"/>
        <v>0</v>
      </c>
      <c r="AP14" s="133"/>
      <c r="AQ14" s="27">
        <f t="shared" si="17"/>
        <v>0</v>
      </c>
      <c r="AR14" s="27">
        <f t="shared" si="18"/>
        <v>0</v>
      </c>
      <c r="AS14" s="133"/>
      <c r="AT14" s="27">
        <f t="shared" si="19"/>
        <v>0</v>
      </c>
      <c r="AU14" s="133"/>
      <c r="AV14" s="27">
        <f t="shared" si="20"/>
        <v>0</v>
      </c>
      <c r="AW14" s="27">
        <f t="shared" si="21"/>
        <v>0</v>
      </c>
      <c r="AX14" s="175">
        <v>1200</v>
      </c>
      <c r="AY14" s="175">
        <f t="shared" si="1"/>
        <v>1000</v>
      </c>
      <c r="AZ14" s="175">
        <f t="shared" si="2"/>
        <v>1000</v>
      </c>
    </row>
    <row r="15" s="164" customFormat="1" ht="25" customHeight="1" spans="1:52">
      <c r="A15" s="175">
        <v>10</v>
      </c>
      <c r="B15" s="176" t="s">
        <v>336</v>
      </c>
      <c r="C15" s="176" t="s">
        <v>356</v>
      </c>
      <c r="D15" s="177" t="s">
        <v>357</v>
      </c>
      <c r="E15" s="90" t="s">
        <v>358</v>
      </c>
      <c r="F15" s="176">
        <v>1</v>
      </c>
      <c r="G15" s="298" t="s">
        <v>359</v>
      </c>
      <c r="H15" s="176"/>
      <c r="I15" s="176"/>
      <c r="J15" s="176"/>
      <c r="K15" s="176"/>
      <c r="L15" s="176"/>
      <c r="M15" s="176"/>
      <c r="N15" s="176"/>
      <c r="O15" s="176"/>
      <c r="P15" s="27">
        <f t="shared" si="3"/>
        <v>0</v>
      </c>
      <c r="Q15" s="176">
        <v>4</v>
      </c>
      <c r="R15" s="27">
        <f t="shared" si="4"/>
        <v>1200</v>
      </c>
      <c r="S15" s="176"/>
      <c r="T15" s="27">
        <f t="shared" si="5"/>
        <v>0</v>
      </c>
      <c r="U15" s="27">
        <f t="shared" si="6"/>
        <v>1200</v>
      </c>
      <c r="V15" s="176"/>
      <c r="W15" s="27">
        <f t="shared" si="7"/>
        <v>0</v>
      </c>
      <c r="X15" s="176"/>
      <c r="Y15" s="27">
        <f t="shared" si="8"/>
        <v>0</v>
      </c>
      <c r="Z15" s="27">
        <f t="shared" si="9"/>
        <v>0</v>
      </c>
      <c r="AA15" s="176"/>
      <c r="AB15" s="27">
        <f t="shared" si="10"/>
        <v>0</v>
      </c>
      <c r="AC15" s="176"/>
      <c r="AD15" s="176"/>
      <c r="AE15" s="176">
        <v>3</v>
      </c>
      <c r="AF15" s="27">
        <f t="shared" si="11"/>
        <v>3000</v>
      </c>
      <c r="AG15" s="176">
        <v>1</v>
      </c>
      <c r="AH15" s="27">
        <f t="shared" si="12"/>
        <v>300</v>
      </c>
      <c r="AI15" s="176">
        <v>5</v>
      </c>
      <c r="AJ15" s="27">
        <f t="shared" si="13"/>
        <v>1500</v>
      </c>
      <c r="AK15" s="176"/>
      <c r="AL15" s="27">
        <f t="shared" si="14"/>
        <v>0</v>
      </c>
      <c r="AM15" s="27">
        <f t="shared" si="15"/>
        <v>4800</v>
      </c>
      <c r="AN15" s="176">
        <v>5</v>
      </c>
      <c r="AO15" s="27">
        <f t="shared" si="16"/>
        <v>100</v>
      </c>
      <c r="AP15" s="176"/>
      <c r="AQ15" s="27">
        <f t="shared" si="17"/>
        <v>0</v>
      </c>
      <c r="AR15" s="27">
        <f t="shared" si="18"/>
        <v>100</v>
      </c>
      <c r="AS15" s="176"/>
      <c r="AT15" s="27">
        <f t="shared" si="19"/>
        <v>0</v>
      </c>
      <c r="AU15" s="176"/>
      <c r="AV15" s="27">
        <f t="shared" si="20"/>
        <v>0</v>
      </c>
      <c r="AW15" s="27">
        <f t="shared" si="21"/>
        <v>0</v>
      </c>
      <c r="AX15" s="176">
        <v>6100</v>
      </c>
      <c r="AY15" s="175">
        <f t="shared" si="1"/>
        <v>1000</v>
      </c>
      <c r="AZ15" s="175">
        <f t="shared" si="2"/>
        <v>1000</v>
      </c>
    </row>
    <row r="16" s="164" customFormat="1" ht="25" customHeight="1" spans="1:52">
      <c r="A16" s="175">
        <v>11</v>
      </c>
      <c r="B16" s="133" t="s">
        <v>360</v>
      </c>
      <c r="C16" s="133" t="s">
        <v>361</v>
      </c>
      <c r="D16" s="133" t="s">
        <v>362</v>
      </c>
      <c r="E16" s="58" t="s">
        <v>363</v>
      </c>
      <c r="F16" s="133">
        <v>4</v>
      </c>
      <c r="G16" s="178" t="s">
        <v>364</v>
      </c>
      <c r="H16" s="133"/>
      <c r="I16" s="133"/>
      <c r="J16" s="133"/>
      <c r="K16" s="133"/>
      <c r="L16" s="133"/>
      <c r="M16" s="133"/>
      <c r="N16" s="133"/>
      <c r="O16" s="133"/>
      <c r="P16" s="27">
        <f t="shared" si="3"/>
        <v>0</v>
      </c>
      <c r="Q16" s="133"/>
      <c r="R16" s="27">
        <f t="shared" si="4"/>
        <v>0</v>
      </c>
      <c r="S16" s="133"/>
      <c r="T16" s="27">
        <f t="shared" si="5"/>
        <v>0</v>
      </c>
      <c r="U16" s="27">
        <f t="shared" si="6"/>
        <v>0</v>
      </c>
      <c r="V16" s="133"/>
      <c r="W16" s="27">
        <f t="shared" si="7"/>
        <v>0</v>
      </c>
      <c r="X16" s="133"/>
      <c r="Y16" s="27">
        <f t="shared" si="8"/>
        <v>0</v>
      </c>
      <c r="Z16" s="27">
        <f t="shared" si="9"/>
        <v>0</v>
      </c>
      <c r="AA16" s="133"/>
      <c r="AB16" s="27">
        <f t="shared" si="10"/>
        <v>0</v>
      </c>
      <c r="AC16" s="133"/>
      <c r="AD16" s="133"/>
      <c r="AE16" s="133"/>
      <c r="AF16" s="27">
        <f t="shared" si="11"/>
        <v>0</v>
      </c>
      <c r="AG16" s="133"/>
      <c r="AH16" s="27">
        <f t="shared" si="12"/>
        <v>0</v>
      </c>
      <c r="AI16" s="133">
        <v>2</v>
      </c>
      <c r="AJ16" s="27">
        <f t="shared" si="13"/>
        <v>600</v>
      </c>
      <c r="AK16" s="133"/>
      <c r="AL16" s="27">
        <f t="shared" si="14"/>
        <v>0</v>
      </c>
      <c r="AM16" s="27">
        <f t="shared" si="15"/>
        <v>600</v>
      </c>
      <c r="AN16" s="133">
        <v>5</v>
      </c>
      <c r="AO16" s="27">
        <f t="shared" si="16"/>
        <v>100</v>
      </c>
      <c r="AP16" s="133"/>
      <c r="AQ16" s="27">
        <f t="shared" si="17"/>
        <v>0</v>
      </c>
      <c r="AR16" s="27">
        <f t="shared" si="18"/>
        <v>100</v>
      </c>
      <c r="AS16" s="133">
        <v>7</v>
      </c>
      <c r="AT16" s="27">
        <f t="shared" si="19"/>
        <v>1400</v>
      </c>
      <c r="AU16" s="133">
        <v>3</v>
      </c>
      <c r="AV16" s="27">
        <f t="shared" si="20"/>
        <v>1800</v>
      </c>
      <c r="AW16" s="27">
        <f t="shared" si="21"/>
        <v>3200</v>
      </c>
      <c r="AX16" s="175">
        <v>3900</v>
      </c>
      <c r="AY16" s="175">
        <f t="shared" si="1"/>
        <v>4000</v>
      </c>
      <c r="AZ16" s="175">
        <f t="shared" si="2"/>
        <v>3900</v>
      </c>
    </row>
    <row r="17" s="164" customFormat="1" ht="25" customHeight="1" spans="1:52">
      <c r="A17" s="175">
        <v>12</v>
      </c>
      <c r="B17" s="133" t="s">
        <v>365</v>
      </c>
      <c r="C17" s="133" t="s">
        <v>366</v>
      </c>
      <c r="D17" s="133" t="s">
        <v>367</v>
      </c>
      <c r="E17" s="58" t="s">
        <v>327</v>
      </c>
      <c r="F17" s="133">
        <v>3</v>
      </c>
      <c r="G17" s="297" t="s">
        <v>368</v>
      </c>
      <c r="H17" s="133"/>
      <c r="I17" s="133"/>
      <c r="J17" s="133"/>
      <c r="K17" s="133"/>
      <c r="L17" s="133"/>
      <c r="M17" s="133"/>
      <c r="N17" s="133"/>
      <c r="O17" s="133"/>
      <c r="P17" s="27">
        <f t="shared" si="3"/>
        <v>0</v>
      </c>
      <c r="Q17" s="133">
        <v>2</v>
      </c>
      <c r="R17" s="27">
        <f t="shared" si="4"/>
        <v>600</v>
      </c>
      <c r="S17" s="133"/>
      <c r="T17" s="27">
        <f t="shared" si="5"/>
        <v>0</v>
      </c>
      <c r="U17" s="27">
        <f t="shared" si="6"/>
        <v>600</v>
      </c>
      <c r="V17" s="133"/>
      <c r="W17" s="27">
        <f t="shared" si="7"/>
        <v>0</v>
      </c>
      <c r="X17" s="133"/>
      <c r="Y17" s="27">
        <f t="shared" si="8"/>
        <v>0</v>
      </c>
      <c r="Z17" s="27">
        <f t="shared" si="9"/>
        <v>0</v>
      </c>
      <c r="AA17" s="133"/>
      <c r="AB17" s="27">
        <f t="shared" si="10"/>
        <v>0</v>
      </c>
      <c r="AC17" s="133"/>
      <c r="AD17" s="133"/>
      <c r="AE17" s="133"/>
      <c r="AF17" s="27">
        <f t="shared" si="11"/>
        <v>0</v>
      </c>
      <c r="AG17" s="133"/>
      <c r="AH17" s="27">
        <f t="shared" si="12"/>
        <v>0</v>
      </c>
      <c r="AI17" s="133">
        <v>7</v>
      </c>
      <c r="AJ17" s="27">
        <f t="shared" si="13"/>
        <v>2100</v>
      </c>
      <c r="AK17" s="133"/>
      <c r="AL17" s="27">
        <f t="shared" si="14"/>
        <v>0</v>
      </c>
      <c r="AM17" s="27">
        <f t="shared" si="15"/>
        <v>2100</v>
      </c>
      <c r="AN17" s="133">
        <v>10</v>
      </c>
      <c r="AO17" s="27">
        <f t="shared" si="16"/>
        <v>200</v>
      </c>
      <c r="AP17" s="133"/>
      <c r="AQ17" s="27">
        <f t="shared" si="17"/>
        <v>0</v>
      </c>
      <c r="AR17" s="27">
        <f t="shared" si="18"/>
        <v>200</v>
      </c>
      <c r="AS17" s="133"/>
      <c r="AT17" s="27">
        <f t="shared" si="19"/>
        <v>0</v>
      </c>
      <c r="AU17" s="133"/>
      <c r="AV17" s="27">
        <f t="shared" si="20"/>
        <v>0</v>
      </c>
      <c r="AW17" s="27">
        <f t="shared" si="21"/>
        <v>0</v>
      </c>
      <c r="AX17" s="175">
        <v>2900</v>
      </c>
      <c r="AY17" s="175">
        <f t="shared" si="1"/>
        <v>3000</v>
      </c>
      <c r="AZ17" s="175">
        <f t="shared" si="2"/>
        <v>2900</v>
      </c>
    </row>
    <row r="18" s="164" customFormat="1" ht="25" customHeight="1" spans="1:52">
      <c r="A18" s="175">
        <v>13</v>
      </c>
      <c r="B18" s="133" t="s">
        <v>365</v>
      </c>
      <c r="C18" s="133" t="s">
        <v>369</v>
      </c>
      <c r="D18" s="133" t="s">
        <v>370</v>
      </c>
      <c r="E18" s="58" t="s">
        <v>371</v>
      </c>
      <c r="F18" s="133">
        <v>2</v>
      </c>
      <c r="G18" s="297" t="s">
        <v>372</v>
      </c>
      <c r="H18" s="133"/>
      <c r="I18" s="133"/>
      <c r="J18" s="133"/>
      <c r="K18" s="133"/>
      <c r="L18" s="133"/>
      <c r="M18" s="133"/>
      <c r="N18" s="133"/>
      <c r="O18" s="133"/>
      <c r="P18" s="27">
        <f t="shared" si="3"/>
        <v>0</v>
      </c>
      <c r="Q18" s="133">
        <v>2</v>
      </c>
      <c r="R18" s="27">
        <f t="shared" si="4"/>
        <v>600</v>
      </c>
      <c r="S18" s="133"/>
      <c r="T18" s="27">
        <f t="shared" si="5"/>
        <v>0</v>
      </c>
      <c r="U18" s="27">
        <f t="shared" si="6"/>
        <v>600</v>
      </c>
      <c r="V18" s="133"/>
      <c r="W18" s="27">
        <f t="shared" si="7"/>
        <v>0</v>
      </c>
      <c r="X18" s="133"/>
      <c r="Y18" s="27">
        <f t="shared" si="8"/>
        <v>0</v>
      </c>
      <c r="Z18" s="27">
        <f t="shared" si="9"/>
        <v>0</v>
      </c>
      <c r="AA18" s="133"/>
      <c r="AB18" s="27">
        <f t="shared" si="10"/>
        <v>0</v>
      </c>
      <c r="AC18" s="133"/>
      <c r="AD18" s="133"/>
      <c r="AE18" s="133"/>
      <c r="AF18" s="27">
        <f t="shared" si="11"/>
        <v>0</v>
      </c>
      <c r="AG18" s="133"/>
      <c r="AH18" s="27">
        <f t="shared" si="12"/>
        <v>0</v>
      </c>
      <c r="AI18" s="133"/>
      <c r="AJ18" s="27">
        <f t="shared" si="13"/>
        <v>0</v>
      </c>
      <c r="AK18" s="133"/>
      <c r="AL18" s="27">
        <f t="shared" si="14"/>
        <v>0</v>
      </c>
      <c r="AM18" s="27">
        <f t="shared" si="15"/>
        <v>0</v>
      </c>
      <c r="AN18" s="133">
        <v>10</v>
      </c>
      <c r="AO18" s="27">
        <f t="shared" si="16"/>
        <v>200</v>
      </c>
      <c r="AP18" s="133"/>
      <c r="AQ18" s="27">
        <f t="shared" si="17"/>
        <v>0</v>
      </c>
      <c r="AR18" s="27">
        <f t="shared" si="18"/>
        <v>200</v>
      </c>
      <c r="AS18" s="133"/>
      <c r="AT18" s="27">
        <f t="shared" si="19"/>
        <v>0</v>
      </c>
      <c r="AU18" s="133"/>
      <c r="AV18" s="27">
        <f t="shared" si="20"/>
        <v>0</v>
      </c>
      <c r="AW18" s="27">
        <f t="shared" si="21"/>
        <v>0</v>
      </c>
      <c r="AX18" s="175">
        <v>800</v>
      </c>
      <c r="AY18" s="175">
        <f t="shared" si="1"/>
        <v>2000</v>
      </c>
      <c r="AZ18" s="175">
        <f t="shared" si="2"/>
        <v>800</v>
      </c>
    </row>
    <row r="19" s="164" customFormat="1" ht="25" customHeight="1" spans="1:52">
      <c r="A19" s="175">
        <v>14</v>
      </c>
      <c r="B19" s="133" t="s">
        <v>365</v>
      </c>
      <c r="C19" s="133" t="s">
        <v>369</v>
      </c>
      <c r="D19" s="175" t="s">
        <v>373</v>
      </c>
      <c r="E19" s="58" t="s">
        <v>331</v>
      </c>
      <c r="F19" s="175">
        <v>3</v>
      </c>
      <c r="G19" s="297" t="s">
        <v>374</v>
      </c>
      <c r="H19" s="133"/>
      <c r="I19" s="133"/>
      <c r="J19" s="133"/>
      <c r="K19" s="133"/>
      <c r="L19" s="133"/>
      <c r="M19" s="133"/>
      <c r="N19" s="133"/>
      <c r="O19" s="133"/>
      <c r="P19" s="27">
        <f t="shared" si="3"/>
        <v>0</v>
      </c>
      <c r="Q19" s="133">
        <v>4</v>
      </c>
      <c r="R19" s="27">
        <f t="shared" si="4"/>
        <v>1200</v>
      </c>
      <c r="S19" s="133"/>
      <c r="T19" s="27">
        <f t="shared" si="5"/>
        <v>0</v>
      </c>
      <c r="U19" s="27">
        <f t="shared" si="6"/>
        <v>1200</v>
      </c>
      <c r="V19" s="133"/>
      <c r="W19" s="27">
        <f t="shared" si="7"/>
        <v>0</v>
      </c>
      <c r="X19" s="133"/>
      <c r="Y19" s="27">
        <f t="shared" si="8"/>
        <v>0</v>
      </c>
      <c r="Z19" s="27">
        <f t="shared" si="9"/>
        <v>0</v>
      </c>
      <c r="AA19" s="133"/>
      <c r="AB19" s="27">
        <f t="shared" si="10"/>
        <v>0</v>
      </c>
      <c r="AC19" s="133"/>
      <c r="AD19" s="133"/>
      <c r="AE19" s="133"/>
      <c r="AF19" s="27">
        <f t="shared" si="11"/>
        <v>0</v>
      </c>
      <c r="AG19" s="133"/>
      <c r="AH19" s="27">
        <f t="shared" si="12"/>
        <v>0</v>
      </c>
      <c r="AI19" s="133">
        <v>5</v>
      </c>
      <c r="AJ19" s="27">
        <f t="shared" si="13"/>
        <v>1500</v>
      </c>
      <c r="AK19" s="133"/>
      <c r="AL19" s="27">
        <f t="shared" si="14"/>
        <v>0</v>
      </c>
      <c r="AM19" s="27">
        <f t="shared" si="15"/>
        <v>1500</v>
      </c>
      <c r="AN19" s="133">
        <v>10</v>
      </c>
      <c r="AO19" s="27">
        <f t="shared" si="16"/>
        <v>200</v>
      </c>
      <c r="AP19" s="133">
        <v>5</v>
      </c>
      <c r="AQ19" s="27">
        <f t="shared" si="17"/>
        <v>100</v>
      </c>
      <c r="AR19" s="27">
        <f t="shared" si="18"/>
        <v>300</v>
      </c>
      <c r="AS19" s="133"/>
      <c r="AT19" s="27">
        <f t="shared" si="19"/>
        <v>0</v>
      </c>
      <c r="AU19" s="133"/>
      <c r="AV19" s="27">
        <f t="shared" si="20"/>
        <v>0</v>
      </c>
      <c r="AW19" s="27">
        <f t="shared" si="21"/>
        <v>0</v>
      </c>
      <c r="AX19" s="175">
        <v>3000</v>
      </c>
      <c r="AY19" s="175">
        <f t="shared" si="1"/>
        <v>3000</v>
      </c>
      <c r="AZ19" s="175">
        <f t="shared" si="2"/>
        <v>3000</v>
      </c>
    </row>
    <row r="20" s="164" customFormat="1" ht="25" customHeight="1" spans="1:52">
      <c r="A20" s="175">
        <v>15</v>
      </c>
      <c r="B20" s="133" t="s">
        <v>365</v>
      </c>
      <c r="C20" s="133" t="s">
        <v>369</v>
      </c>
      <c r="D20" s="175" t="s">
        <v>375</v>
      </c>
      <c r="E20" s="58" t="s">
        <v>331</v>
      </c>
      <c r="F20" s="175">
        <v>2</v>
      </c>
      <c r="G20" s="297" t="s">
        <v>376</v>
      </c>
      <c r="H20" s="133"/>
      <c r="I20" s="133"/>
      <c r="J20" s="133"/>
      <c r="K20" s="133"/>
      <c r="L20" s="133"/>
      <c r="M20" s="133"/>
      <c r="N20" s="133"/>
      <c r="O20" s="133"/>
      <c r="P20" s="27">
        <f t="shared" si="3"/>
        <v>0</v>
      </c>
      <c r="Q20" s="133">
        <v>1.5</v>
      </c>
      <c r="R20" s="27">
        <f t="shared" si="4"/>
        <v>450</v>
      </c>
      <c r="S20" s="133"/>
      <c r="T20" s="27">
        <f t="shared" si="5"/>
        <v>0</v>
      </c>
      <c r="U20" s="27">
        <f t="shared" si="6"/>
        <v>450</v>
      </c>
      <c r="V20" s="133">
        <v>1</v>
      </c>
      <c r="W20" s="27">
        <f t="shared" ref="W20:W37" si="22">V20*400</f>
        <v>400</v>
      </c>
      <c r="X20" s="133"/>
      <c r="Y20" s="27">
        <f t="shared" si="8"/>
        <v>0</v>
      </c>
      <c r="Z20" s="27">
        <f t="shared" si="9"/>
        <v>400</v>
      </c>
      <c r="AA20" s="133"/>
      <c r="AB20" s="27">
        <f t="shared" si="10"/>
        <v>0</v>
      </c>
      <c r="AC20" s="133"/>
      <c r="AD20" s="133"/>
      <c r="AE20" s="133"/>
      <c r="AF20" s="27">
        <f t="shared" si="11"/>
        <v>0</v>
      </c>
      <c r="AG20" s="133"/>
      <c r="AH20" s="27">
        <f t="shared" si="12"/>
        <v>0</v>
      </c>
      <c r="AI20" s="133">
        <v>2</v>
      </c>
      <c r="AJ20" s="27">
        <f t="shared" si="13"/>
        <v>600</v>
      </c>
      <c r="AK20" s="133"/>
      <c r="AL20" s="27">
        <f t="shared" si="14"/>
        <v>0</v>
      </c>
      <c r="AM20" s="27">
        <f t="shared" si="15"/>
        <v>600</v>
      </c>
      <c r="AN20" s="133"/>
      <c r="AO20" s="27">
        <f t="shared" si="16"/>
        <v>0</v>
      </c>
      <c r="AP20" s="133"/>
      <c r="AQ20" s="27">
        <f t="shared" si="17"/>
        <v>0</v>
      </c>
      <c r="AR20" s="27">
        <f t="shared" si="18"/>
        <v>0</v>
      </c>
      <c r="AS20" s="133"/>
      <c r="AT20" s="27">
        <f t="shared" si="19"/>
        <v>0</v>
      </c>
      <c r="AU20" s="133"/>
      <c r="AV20" s="27">
        <f t="shared" si="20"/>
        <v>0</v>
      </c>
      <c r="AW20" s="27">
        <f t="shared" si="21"/>
        <v>0</v>
      </c>
      <c r="AX20" s="175">
        <v>1450</v>
      </c>
      <c r="AY20" s="175">
        <f t="shared" si="1"/>
        <v>2000</v>
      </c>
      <c r="AZ20" s="175">
        <f t="shared" si="2"/>
        <v>1450</v>
      </c>
    </row>
    <row r="21" s="164" customFormat="1" ht="25" customHeight="1" spans="1:52">
      <c r="A21" s="175">
        <v>16</v>
      </c>
      <c r="B21" s="133" t="s">
        <v>377</v>
      </c>
      <c r="C21" s="133" t="s">
        <v>378</v>
      </c>
      <c r="D21" s="133" t="s">
        <v>379</v>
      </c>
      <c r="E21" s="58" t="s">
        <v>331</v>
      </c>
      <c r="F21" s="133">
        <v>4</v>
      </c>
      <c r="G21" s="297" t="s">
        <v>380</v>
      </c>
      <c r="H21" s="133"/>
      <c r="I21" s="133"/>
      <c r="J21" s="133"/>
      <c r="K21" s="133"/>
      <c r="L21" s="133"/>
      <c r="M21" s="133"/>
      <c r="N21" s="133"/>
      <c r="O21" s="133"/>
      <c r="P21" s="27">
        <f t="shared" si="3"/>
        <v>0</v>
      </c>
      <c r="Q21" s="133">
        <v>2.5</v>
      </c>
      <c r="R21" s="27">
        <f t="shared" si="4"/>
        <v>750</v>
      </c>
      <c r="S21" s="133"/>
      <c r="T21" s="27">
        <f t="shared" si="5"/>
        <v>0</v>
      </c>
      <c r="U21" s="27">
        <f t="shared" si="6"/>
        <v>750</v>
      </c>
      <c r="V21" s="133"/>
      <c r="W21" s="27">
        <f t="shared" si="22"/>
        <v>0</v>
      </c>
      <c r="X21" s="133"/>
      <c r="Y21" s="27">
        <f t="shared" si="8"/>
        <v>0</v>
      </c>
      <c r="Z21" s="27">
        <f t="shared" si="9"/>
        <v>0</v>
      </c>
      <c r="AA21" s="133"/>
      <c r="AB21" s="27">
        <f t="shared" si="10"/>
        <v>0</v>
      </c>
      <c r="AC21" s="133"/>
      <c r="AD21" s="133"/>
      <c r="AE21" s="133"/>
      <c r="AF21" s="27">
        <f t="shared" si="11"/>
        <v>0</v>
      </c>
      <c r="AG21" s="133"/>
      <c r="AH21" s="27">
        <f t="shared" si="12"/>
        <v>0</v>
      </c>
      <c r="AI21" s="133">
        <v>1</v>
      </c>
      <c r="AJ21" s="27">
        <f t="shared" si="13"/>
        <v>300</v>
      </c>
      <c r="AK21" s="133"/>
      <c r="AL21" s="27">
        <f t="shared" si="14"/>
        <v>0</v>
      </c>
      <c r="AM21" s="27">
        <f t="shared" si="15"/>
        <v>300</v>
      </c>
      <c r="AN21" s="133"/>
      <c r="AO21" s="27">
        <f t="shared" si="16"/>
        <v>0</v>
      </c>
      <c r="AP21" s="133"/>
      <c r="AQ21" s="27">
        <f t="shared" si="17"/>
        <v>0</v>
      </c>
      <c r="AR21" s="27">
        <f t="shared" si="18"/>
        <v>0</v>
      </c>
      <c r="AS21" s="133"/>
      <c r="AT21" s="27">
        <f t="shared" si="19"/>
        <v>0</v>
      </c>
      <c r="AU21" s="133"/>
      <c r="AV21" s="27">
        <f t="shared" si="20"/>
        <v>0</v>
      </c>
      <c r="AW21" s="27">
        <f t="shared" si="21"/>
        <v>0</v>
      </c>
      <c r="AX21" s="175">
        <v>1050</v>
      </c>
      <c r="AY21" s="175">
        <f t="shared" si="1"/>
        <v>4000</v>
      </c>
      <c r="AZ21" s="175">
        <v>1050</v>
      </c>
    </row>
    <row r="22" s="164" customFormat="1" ht="25" customHeight="1" spans="1:52">
      <c r="A22" s="175">
        <v>17</v>
      </c>
      <c r="B22" s="133" t="s">
        <v>377</v>
      </c>
      <c r="C22" s="133" t="s">
        <v>381</v>
      </c>
      <c r="D22" s="133" t="s">
        <v>382</v>
      </c>
      <c r="E22" s="58" t="s">
        <v>383</v>
      </c>
      <c r="F22" s="133">
        <v>4</v>
      </c>
      <c r="G22" s="297" t="s">
        <v>384</v>
      </c>
      <c r="H22" s="133"/>
      <c r="I22" s="133"/>
      <c r="J22" s="133"/>
      <c r="K22" s="133"/>
      <c r="L22" s="133"/>
      <c r="M22" s="133"/>
      <c r="N22" s="133"/>
      <c r="O22" s="133"/>
      <c r="P22" s="27">
        <f t="shared" si="3"/>
        <v>0</v>
      </c>
      <c r="Q22" s="133">
        <v>4.8</v>
      </c>
      <c r="R22" s="27">
        <f t="shared" si="4"/>
        <v>1440</v>
      </c>
      <c r="S22" s="133"/>
      <c r="T22" s="27">
        <f t="shared" si="5"/>
        <v>0</v>
      </c>
      <c r="U22" s="27">
        <f t="shared" si="6"/>
        <v>1440</v>
      </c>
      <c r="V22" s="133"/>
      <c r="W22" s="27">
        <f t="shared" si="22"/>
        <v>0</v>
      </c>
      <c r="X22" s="133"/>
      <c r="Y22" s="27">
        <f t="shared" si="8"/>
        <v>0</v>
      </c>
      <c r="Z22" s="27">
        <f t="shared" si="9"/>
        <v>0</v>
      </c>
      <c r="AA22" s="133"/>
      <c r="AB22" s="27">
        <f t="shared" si="10"/>
        <v>0</v>
      </c>
      <c r="AC22" s="133"/>
      <c r="AD22" s="133"/>
      <c r="AE22" s="133"/>
      <c r="AF22" s="27">
        <f t="shared" si="11"/>
        <v>0</v>
      </c>
      <c r="AG22" s="133"/>
      <c r="AH22" s="27">
        <f t="shared" si="12"/>
        <v>0</v>
      </c>
      <c r="AI22" s="133">
        <v>8</v>
      </c>
      <c r="AJ22" s="27">
        <f t="shared" si="13"/>
        <v>2400</v>
      </c>
      <c r="AK22" s="133"/>
      <c r="AL22" s="27">
        <f t="shared" si="14"/>
        <v>0</v>
      </c>
      <c r="AM22" s="27">
        <f t="shared" si="15"/>
        <v>2400</v>
      </c>
      <c r="AN22" s="133">
        <v>12</v>
      </c>
      <c r="AO22" s="27">
        <f t="shared" si="16"/>
        <v>240</v>
      </c>
      <c r="AP22" s="133">
        <v>8</v>
      </c>
      <c r="AQ22" s="27">
        <f t="shared" si="17"/>
        <v>160</v>
      </c>
      <c r="AR22" s="27">
        <f t="shared" si="18"/>
        <v>400</v>
      </c>
      <c r="AS22" s="133"/>
      <c r="AT22" s="27">
        <f t="shared" si="19"/>
        <v>0</v>
      </c>
      <c r="AU22" s="133"/>
      <c r="AV22" s="27">
        <f t="shared" si="20"/>
        <v>0</v>
      </c>
      <c r="AW22" s="27">
        <f t="shared" si="21"/>
        <v>0</v>
      </c>
      <c r="AX22" s="175">
        <v>4240</v>
      </c>
      <c r="AY22" s="175">
        <f t="shared" si="1"/>
        <v>4000</v>
      </c>
      <c r="AZ22" s="175">
        <v>4000</v>
      </c>
    </row>
    <row r="23" s="164" customFormat="1" ht="25" customHeight="1" spans="1:52">
      <c r="A23" s="175">
        <v>18</v>
      </c>
      <c r="B23" s="133" t="s">
        <v>377</v>
      </c>
      <c r="C23" s="175" t="s">
        <v>378</v>
      </c>
      <c r="D23" s="175" t="s">
        <v>385</v>
      </c>
      <c r="E23" s="58" t="s">
        <v>386</v>
      </c>
      <c r="F23" s="175">
        <v>4</v>
      </c>
      <c r="G23" s="297" t="s">
        <v>387</v>
      </c>
      <c r="H23" s="133"/>
      <c r="I23" s="133"/>
      <c r="J23" s="133"/>
      <c r="K23" s="133"/>
      <c r="L23" s="133"/>
      <c r="M23" s="133"/>
      <c r="N23" s="133"/>
      <c r="O23" s="133"/>
      <c r="P23" s="27">
        <f t="shared" si="3"/>
        <v>0</v>
      </c>
      <c r="Q23" s="133">
        <v>2.6</v>
      </c>
      <c r="R23" s="27">
        <f t="shared" si="4"/>
        <v>780</v>
      </c>
      <c r="S23" s="133"/>
      <c r="T23" s="27">
        <f t="shared" si="5"/>
        <v>0</v>
      </c>
      <c r="U23" s="27">
        <f t="shared" si="6"/>
        <v>780</v>
      </c>
      <c r="V23" s="133"/>
      <c r="W23" s="27">
        <f t="shared" si="22"/>
        <v>0</v>
      </c>
      <c r="X23" s="133"/>
      <c r="Y23" s="27">
        <f t="shared" si="8"/>
        <v>0</v>
      </c>
      <c r="Z23" s="27">
        <f t="shared" si="9"/>
        <v>0</v>
      </c>
      <c r="AA23" s="133"/>
      <c r="AB23" s="27">
        <f t="shared" si="10"/>
        <v>0</v>
      </c>
      <c r="AC23" s="133"/>
      <c r="AD23" s="133"/>
      <c r="AE23" s="133">
        <v>2</v>
      </c>
      <c r="AF23" s="27">
        <f t="shared" si="11"/>
        <v>2000</v>
      </c>
      <c r="AG23" s="133">
        <v>1</v>
      </c>
      <c r="AH23" s="27">
        <f t="shared" si="12"/>
        <v>300</v>
      </c>
      <c r="AI23" s="133">
        <v>2</v>
      </c>
      <c r="AJ23" s="27">
        <f t="shared" si="13"/>
        <v>600</v>
      </c>
      <c r="AK23" s="133"/>
      <c r="AL23" s="27">
        <f t="shared" si="14"/>
        <v>0</v>
      </c>
      <c r="AM23" s="27">
        <f t="shared" si="15"/>
        <v>2900</v>
      </c>
      <c r="AN23" s="133"/>
      <c r="AO23" s="27">
        <f t="shared" si="16"/>
        <v>0</v>
      </c>
      <c r="AP23" s="133"/>
      <c r="AQ23" s="27">
        <f t="shared" si="17"/>
        <v>0</v>
      </c>
      <c r="AR23" s="27">
        <f t="shared" si="18"/>
        <v>0</v>
      </c>
      <c r="AS23" s="133">
        <v>1</v>
      </c>
      <c r="AT23" s="27">
        <f t="shared" si="19"/>
        <v>200</v>
      </c>
      <c r="AU23" s="133">
        <v>7</v>
      </c>
      <c r="AV23" s="27">
        <f t="shared" si="20"/>
        <v>4200</v>
      </c>
      <c r="AW23" s="27">
        <f t="shared" si="21"/>
        <v>4400</v>
      </c>
      <c r="AX23" s="175">
        <v>8080</v>
      </c>
      <c r="AY23" s="175">
        <f t="shared" si="1"/>
        <v>4000</v>
      </c>
      <c r="AZ23" s="175">
        <v>4000</v>
      </c>
    </row>
    <row r="24" s="164" customFormat="1" ht="25" customHeight="1" spans="1:52">
      <c r="A24" s="175">
        <v>19</v>
      </c>
      <c r="B24" s="133" t="s">
        <v>377</v>
      </c>
      <c r="C24" s="175" t="s">
        <v>388</v>
      </c>
      <c r="D24" s="175" t="s">
        <v>389</v>
      </c>
      <c r="E24" s="58" t="s">
        <v>390</v>
      </c>
      <c r="F24" s="175">
        <v>3</v>
      </c>
      <c r="G24" s="297" t="s">
        <v>391</v>
      </c>
      <c r="H24" s="133"/>
      <c r="I24" s="133"/>
      <c r="J24" s="133"/>
      <c r="K24" s="133"/>
      <c r="L24" s="133"/>
      <c r="M24" s="133"/>
      <c r="N24" s="133"/>
      <c r="O24" s="133"/>
      <c r="P24" s="27">
        <f t="shared" si="3"/>
        <v>0</v>
      </c>
      <c r="Q24" s="133">
        <v>1.5</v>
      </c>
      <c r="R24" s="27">
        <f t="shared" si="4"/>
        <v>450</v>
      </c>
      <c r="S24" s="133"/>
      <c r="T24" s="27">
        <f t="shared" si="5"/>
        <v>0</v>
      </c>
      <c r="U24" s="27">
        <f t="shared" si="6"/>
        <v>450</v>
      </c>
      <c r="V24" s="133"/>
      <c r="W24" s="27">
        <f t="shared" si="22"/>
        <v>0</v>
      </c>
      <c r="X24" s="133"/>
      <c r="Y24" s="27">
        <f t="shared" si="8"/>
        <v>0</v>
      </c>
      <c r="Z24" s="27">
        <f t="shared" si="9"/>
        <v>0</v>
      </c>
      <c r="AA24" s="133"/>
      <c r="AB24" s="27">
        <f t="shared" si="10"/>
        <v>0</v>
      </c>
      <c r="AC24" s="133"/>
      <c r="AD24" s="133"/>
      <c r="AE24" s="133"/>
      <c r="AF24" s="27">
        <f t="shared" si="11"/>
        <v>0</v>
      </c>
      <c r="AG24" s="133"/>
      <c r="AH24" s="27">
        <f t="shared" si="12"/>
        <v>0</v>
      </c>
      <c r="AI24" s="133">
        <v>3</v>
      </c>
      <c r="AJ24" s="27">
        <f t="shared" si="13"/>
        <v>900</v>
      </c>
      <c r="AK24" s="133"/>
      <c r="AL24" s="27">
        <f t="shared" si="14"/>
        <v>0</v>
      </c>
      <c r="AM24" s="27">
        <f t="shared" si="15"/>
        <v>900</v>
      </c>
      <c r="AN24" s="133"/>
      <c r="AO24" s="27">
        <f t="shared" si="16"/>
        <v>0</v>
      </c>
      <c r="AP24" s="133"/>
      <c r="AQ24" s="27">
        <f t="shared" si="17"/>
        <v>0</v>
      </c>
      <c r="AR24" s="27">
        <f t="shared" si="18"/>
        <v>0</v>
      </c>
      <c r="AS24" s="133"/>
      <c r="AT24" s="27">
        <f t="shared" si="19"/>
        <v>0</v>
      </c>
      <c r="AU24" s="133"/>
      <c r="AV24" s="27">
        <f t="shared" si="20"/>
        <v>0</v>
      </c>
      <c r="AW24" s="27">
        <f t="shared" si="21"/>
        <v>0</v>
      </c>
      <c r="AX24" s="175">
        <v>1350</v>
      </c>
      <c r="AY24" s="175">
        <f t="shared" si="1"/>
        <v>3000</v>
      </c>
      <c r="AZ24" s="175">
        <v>1350</v>
      </c>
    </row>
    <row r="25" s="164" customFormat="1" ht="25" customHeight="1" spans="1:52">
      <c r="A25" s="175">
        <v>20</v>
      </c>
      <c r="B25" s="133" t="s">
        <v>377</v>
      </c>
      <c r="C25" s="133" t="s">
        <v>392</v>
      </c>
      <c r="D25" s="133" t="s">
        <v>393</v>
      </c>
      <c r="E25" s="58" t="s">
        <v>394</v>
      </c>
      <c r="F25" s="133">
        <v>1</v>
      </c>
      <c r="G25" s="297" t="s">
        <v>395</v>
      </c>
      <c r="H25" s="133"/>
      <c r="I25" s="133"/>
      <c r="J25" s="133"/>
      <c r="K25" s="133"/>
      <c r="L25" s="133"/>
      <c r="M25" s="133"/>
      <c r="N25" s="133"/>
      <c r="O25" s="133"/>
      <c r="P25" s="27">
        <f t="shared" si="3"/>
        <v>0</v>
      </c>
      <c r="Q25" s="133"/>
      <c r="R25" s="27">
        <f t="shared" si="4"/>
        <v>0</v>
      </c>
      <c r="S25" s="133"/>
      <c r="T25" s="27">
        <f t="shared" si="5"/>
        <v>0</v>
      </c>
      <c r="U25" s="27">
        <f t="shared" si="6"/>
        <v>0</v>
      </c>
      <c r="V25" s="133"/>
      <c r="W25" s="27">
        <f t="shared" si="22"/>
        <v>0</v>
      </c>
      <c r="X25" s="133"/>
      <c r="Y25" s="27">
        <f t="shared" si="8"/>
        <v>0</v>
      </c>
      <c r="Z25" s="27">
        <f t="shared" si="9"/>
        <v>0</v>
      </c>
      <c r="AA25" s="133"/>
      <c r="AB25" s="27">
        <f t="shared" si="10"/>
        <v>0</v>
      </c>
      <c r="AC25" s="133"/>
      <c r="AD25" s="133"/>
      <c r="AE25" s="133"/>
      <c r="AF25" s="27">
        <f t="shared" si="11"/>
        <v>0</v>
      </c>
      <c r="AG25" s="133"/>
      <c r="AH25" s="27">
        <f t="shared" si="12"/>
        <v>0</v>
      </c>
      <c r="AI25" s="133">
        <v>1</v>
      </c>
      <c r="AJ25" s="27">
        <f t="shared" si="13"/>
        <v>300</v>
      </c>
      <c r="AK25" s="133"/>
      <c r="AL25" s="27">
        <f t="shared" si="14"/>
        <v>0</v>
      </c>
      <c r="AM25" s="27">
        <f t="shared" si="15"/>
        <v>300</v>
      </c>
      <c r="AN25" s="133"/>
      <c r="AO25" s="27">
        <f t="shared" si="16"/>
        <v>0</v>
      </c>
      <c r="AP25" s="133"/>
      <c r="AQ25" s="27">
        <f t="shared" si="17"/>
        <v>0</v>
      </c>
      <c r="AR25" s="27">
        <f t="shared" si="18"/>
        <v>0</v>
      </c>
      <c r="AS25" s="133"/>
      <c r="AT25" s="27">
        <f t="shared" si="19"/>
        <v>0</v>
      </c>
      <c r="AU25" s="133"/>
      <c r="AV25" s="27">
        <f t="shared" si="20"/>
        <v>0</v>
      </c>
      <c r="AW25" s="27">
        <f t="shared" si="21"/>
        <v>0</v>
      </c>
      <c r="AX25" s="175">
        <v>300</v>
      </c>
      <c r="AY25" s="175">
        <f t="shared" si="1"/>
        <v>1000</v>
      </c>
      <c r="AZ25" s="175">
        <v>300</v>
      </c>
    </row>
    <row r="26" s="164" customFormat="1" ht="25" customHeight="1" spans="1:52">
      <c r="A26" s="175">
        <v>21</v>
      </c>
      <c r="B26" s="133" t="s">
        <v>377</v>
      </c>
      <c r="C26" s="176" t="s">
        <v>167</v>
      </c>
      <c r="D26" s="176" t="s">
        <v>396</v>
      </c>
      <c r="E26" s="90" t="s">
        <v>397</v>
      </c>
      <c r="F26" s="176">
        <v>4</v>
      </c>
      <c r="G26" s="298" t="s">
        <v>398</v>
      </c>
      <c r="H26" s="176"/>
      <c r="I26" s="176"/>
      <c r="J26" s="176"/>
      <c r="K26" s="176"/>
      <c r="L26" s="176"/>
      <c r="M26" s="176"/>
      <c r="N26" s="176"/>
      <c r="O26" s="176"/>
      <c r="P26" s="27">
        <f t="shared" si="3"/>
        <v>0</v>
      </c>
      <c r="Q26" s="176"/>
      <c r="R26" s="27">
        <f t="shared" si="4"/>
        <v>0</v>
      </c>
      <c r="S26" s="176"/>
      <c r="T26" s="27">
        <f t="shared" si="5"/>
        <v>0</v>
      </c>
      <c r="U26" s="27">
        <f t="shared" si="6"/>
        <v>0</v>
      </c>
      <c r="V26" s="176"/>
      <c r="W26" s="27">
        <f t="shared" si="22"/>
        <v>0</v>
      </c>
      <c r="X26" s="176"/>
      <c r="Y26" s="27">
        <f t="shared" si="8"/>
        <v>0</v>
      </c>
      <c r="Z26" s="27">
        <f t="shared" si="9"/>
        <v>0</v>
      </c>
      <c r="AA26" s="176"/>
      <c r="AB26" s="27">
        <f t="shared" si="10"/>
        <v>0</v>
      </c>
      <c r="AC26" s="176"/>
      <c r="AD26" s="176"/>
      <c r="AE26" s="176"/>
      <c r="AF26" s="27">
        <f t="shared" si="11"/>
        <v>0</v>
      </c>
      <c r="AG26" s="176"/>
      <c r="AH26" s="27">
        <f t="shared" si="12"/>
        <v>0</v>
      </c>
      <c r="AI26" s="176">
        <v>3</v>
      </c>
      <c r="AJ26" s="27">
        <f t="shared" si="13"/>
        <v>900</v>
      </c>
      <c r="AK26" s="176"/>
      <c r="AL26" s="27">
        <f t="shared" si="14"/>
        <v>0</v>
      </c>
      <c r="AM26" s="27">
        <f t="shared" si="15"/>
        <v>900</v>
      </c>
      <c r="AN26" s="176">
        <v>8</v>
      </c>
      <c r="AO26" s="27">
        <f t="shared" si="16"/>
        <v>160</v>
      </c>
      <c r="AP26" s="176"/>
      <c r="AQ26" s="27">
        <f t="shared" si="17"/>
        <v>0</v>
      </c>
      <c r="AR26" s="27">
        <f t="shared" si="18"/>
        <v>160</v>
      </c>
      <c r="AS26" s="176"/>
      <c r="AT26" s="27">
        <f t="shared" si="19"/>
        <v>0</v>
      </c>
      <c r="AU26" s="176"/>
      <c r="AV26" s="27">
        <f t="shared" si="20"/>
        <v>0</v>
      </c>
      <c r="AW26" s="27">
        <f t="shared" si="21"/>
        <v>0</v>
      </c>
      <c r="AX26" s="176">
        <v>1060</v>
      </c>
      <c r="AY26" s="175">
        <f t="shared" si="1"/>
        <v>4000</v>
      </c>
      <c r="AZ26" s="176">
        <v>1060</v>
      </c>
    </row>
    <row r="27" s="164" customFormat="1" ht="25" customHeight="1" spans="1:52">
      <c r="A27" s="175">
        <v>22</v>
      </c>
      <c r="B27" s="133" t="s">
        <v>377</v>
      </c>
      <c r="C27" s="176" t="s">
        <v>399</v>
      </c>
      <c r="D27" s="176" t="s">
        <v>400</v>
      </c>
      <c r="E27" s="90" t="s">
        <v>401</v>
      </c>
      <c r="F27" s="176">
        <v>2</v>
      </c>
      <c r="G27" s="298" t="s">
        <v>402</v>
      </c>
      <c r="H27" s="176"/>
      <c r="I27" s="176"/>
      <c r="J27" s="176"/>
      <c r="K27" s="176"/>
      <c r="L27" s="176"/>
      <c r="M27" s="176"/>
      <c r="N27" s="176"/>
      <c r="O27" s="176"/>
      <c r="P27" s="27">
        <f t="shared" si="3"/>
        <v>0</v>
      </c>
      <c r="Q27" s="176">
        <v>2.2</v>
      </c>
      <c r="R27" s="27">
        <f t="shared" si="4"/>
        <v>660</v>
      </c>
      <c r="S27" s="176"/>
      <c r="T27" s="27">
        <f t="shared" si="5"/>
        <v>0</v>
      </c>
      <c r="U27" s="27">
        <f t="shared" si="6"/>
        <v>660</v>
      </c>
      <c r="V27" s="176"/>
      <c r="W27" s="27">
        <f t="shared" si="22"/>
        <v>0</v>
      </c>
      <c r="X27" s="176"/>
      <c r="Y27" s="27">
        <f t="shared" si="8"/>
        <v>0</v>
      </c>
      <c r="Z27" s="27">
        <f t="shared" si="9"/>
        <v>0</v>
      </c>
      <c r="AA27" s="176"/>
      <c r="AB27" s="27">
        <f t="shared" si="10"/>
        <v>0</v>
      </c>
      <c r="AC27" s="176"/>
      <c r="AD27" s="176"/>
      <c r="AE27" s="176"/>
      <c r="AF27" s="27">
        <f t="shared" si="11"/>
        <v>0</v>
      </c>
      <c r="AG27" s="176"/>
      <c r="AH27" s="27">
        <f t="shared" si="12"/>
        <v>0</v>
      </c>
      <c r="AI27" s="176">
        <v>3</v>
      </c>
      <c r="AJ27" s="27">
        <f t="shared" si="13"/>
        <v>900</v>
      </c>
      <c r="AK27" s="176"/>
      <c r="AL27" s="27">
        <f t="shared" si="14"/>
        <v>0</v>
      </c>
      <c r="AM27" s="27">
        <f t="shared" si="15"/>
        <v>900</v>
      </c>
      <c r="AN27" s="176"/>
      <c r="AO27" s="27">
        <f t="shared" si="16"/>
        <v>0</v>
      </c>
      <c r="AP27" s="176"/>
      <c r="AQ27" s="27">
        <f t="shared" si="17"/>
        <v>0</v>
      </c>
      <c r="AR27" s="27">
        <f t="shared" si="18"/>
        <v>0</v>
      </c>
      <c r="AS27" s="176"/>
      <c r="AT27" s="27">
        <f t="shared" si="19"/>
        <v>0</v>
      </c>
      <c r="AU27" s="176"/>
      <c r="AV27" s="27">
        <f t="shared" si="20"/>
        <v>0</v>
      </c>
      <c r="AW27" s="27">
        <f t="shared" si="21"/>
        <v>0</v>
      </c>
      <c r="AX27" s="176">
        <v>1560</v>
      </c>
      <c r="AY27" s="175">
        <f t="shared" si="1"/>
        <v>2000</v>
      </c>
      <c r="AZ27" s="176">
        <v>1560</v>
      </c>
    </row>
    <row r="28" s="164" customFormat="1" ht="25" customHeight="1" spans="1:52">
      <c r="A28" s="175">
        <v>23</v>
      </c>
      <c r="B28" s="175" t="s">
        <v>403</v>
      </c>
      <c r="C28" s="175" t="s">
        <v>404</v>
      </c>
      <c r="D28" s="175" t="s">
        <v>405</v>
      </c>
      <c r="E28" s="58" t="s">
        <v>406</v>
      </c>
      <c r="F28" s="175">
        <v>5</v>
      </c>
      <c r="G28" s="297" t="s">
        <v>407</v>
      </c>
      <c r="H28" s="133"/>
      <c r="I28" s="133"/>
      <c r="J28" s="133"/>
      <c r="K28" s="133"/>
      <c r="L28" s="133"/>
      <c r="M28" s="133"/>
      <c r="N28" s="133"/>
      <c r="O28" s="133"/>
      <c r="P28" s="27">
        <f t="shared" si="3"/>
        <v>0</v>
      </c>
      <c r="Q28" s="133">
        <v>1</v>
      </c>
      <c r="R28" s="27">
        <f t="shared" si="4"/>
        <v>300</v>
      </c>
      <c r="S28" s="133"/>
      <c r="T28" s="27">
        <f t="shared" si="5"/>
        <v>0</v>
      </c>
      <c r="U28" s="27">
        <f t="shared" si="6"/>
        <v>300</v>
      </c>
      <c r="V28" s="133"/>
      <c r="W28" s="27">
        <f t="shared" si="22"/>
        <v>0</v>
      </c>
      <c r="X28" s="133"/>
      <c r="Y28" s="27">
        <f t="shared" si="8"/>
        <v>0</v>
      </c>
      <c r="Z28" s="27">
        <f t="shared" si="9"/>
        <v>0</v>
      </c>
      <c r="AA28" s="133"/>
      <c r="AB28" s="27">
        <f t="shared" si="10"/>
        <v>0</v>
      </c>
      <c r="AC28" s="133"/>
      <c r="AD28" s="133"/>
      <c r="AE28" s="133"/>
      <c r="AF28" s="27">
        <f t="shared" si="11"/>
        <v>0</v>
      </c>
      <c r="AG28" s="133"/>
      <c r="AH28" s="27">
        <f t="shared" si="12"/>
        <v>0</v>
      </c>
      <c r="AI28" s="133">
        <v>1</v>
      </c>
      <c r="AJ28" s="27">
        <f t="shared" si="13"/>
        <v>300</v>
      </c>
      <c r="AK28" s="133"/>
      <c r="AL28" s="27">
        <f t="shared" si="14"/>
        <v>0</v>
      </c>
      <c r="AM28" s="27">
        <f t="shared" si="15"/>
        <v>300</v>
      </c>
      <c r="AN28" s="133">
        <v>10</v>
      </c>
      <c r="AO28" s="27">
        <f t="shared" si="16"/>
        <v>200</v>
      </c>
      <c r="AP28" s="133"/>
      <c r="AQ28" s="27">
        <f t="shared" si="17"/>
        <v>0</v>
      </c>
      <c r="AR28" s="27">
        <f t="shared" si="18"/>
        <v>200</v>
      </c>
      <c r="AS28" s="133"/>
      <c r="AT28" s="27">
        <f t="shared" si="19"/>
        <v>0</v>
      </c>
      <c r="AU28" s="133"/>
      <c r="AV28" s="27">
        <f t="shared" si="20"/>
        <v>0</v>
      </c>
      <c r="AW28" s="27">
        <f t="shared" si="21"/>
        <v>0</v>
      </c>
      <c r="AX28" s="175">
        <v>800</v>
      </c>
      <c r="AY28" s="175">
        <f t="shared" si="1"/>
        <v>5000</v>
      </c>
      <c r="AZ28" s="175">
        <v>800</v>
      </c>
    </row>
    <row r="29" s="164" customFormat="1" ht="25" customHeight="1" spans="1:52">
      <c r="A29" s="175">
        <v>24</v>
      </c>
      <c r="B29" s="175" t="s">
        <v>403</v>
      </c>
      <c r="C29" s="175" t="s">
        <v>408</v>
      </c>
      <c r="D29" s="175" t="s">
        <v>409</v>
      </c>
      <c r="E29" s="58" t="s">
        <v>323</v>
      </c>
      <c r="F29" s="175">
        <v>3</v>
      </c>
      <c r="G29" s="297" t="s">
        <v>410</v>
      </c>
      <c r="H29" s="133"/>
      <c r="I29" s="133"/>
      <c r="J29" s="133"/>
      <c r="K29" s="133"/>
      <c r="L29" s="133"/>
      <c r="M29" s="133"/>
      <c r="N29" s="133"/>
      <c r="O29" s="133"/>
      <c r="P29" s="27">
        <f t="shared" si="3"/>
        <v>0</v>
      </c>
      <c r="Q29" s="133">
        <v>3</v>
      </c>
      <c r="R29" s="27">
        <f t="shared" si="4"/>
        <v>900</v>
      </c>
      <c r="S29" s="133"/>
      <c r="T29" s="27">
        <f t="shared" si="5"/>
        <v>0</v>
      </c>
      <c r="U29" s="27">
        <f t="shared" si="6"/>
        <v>900</v>
      </c>
      <c r="V29" s="133"/>
      <c r="W29" s="27">
        <f t="shared" si="22"/>
        <v>0</v>
      </c>
      <c r="X29" s="133"/>
      <c r="Y29" s="27">
        <f t="shared" si="8"/>
        <v>0</v>
      </c>
      <c r="Z29" s="27">
        <f t="shared" si="9"/>
        <v>0</v>
      </c>
      <c r="AA29" s="133"/>
      <c r="AB29" s="27">
        <f t="shared" si="10"/>
        <v>0</v>
      </c>
      <c r="AC29" s="133"/>
      <c r="AD29" s="133"/>
      <c r="AE29" s="133"/>
      <c r="AF29" s="27">
        <f t="shared" si="11"/>
        <v>0</v>
      </c>
      <c r="AG29" s="133"/>
      <c r="AH29" s="27">
        <f t="shared" si="12"/>
        <v>0</v>
      </c>
      <c r="AI29" s="133">
        <v>3</v>
      </c>
      <c r="AJ29" s="27">
        <f t="shared" si="13"/>
        <v>900</v>
      </c>
      <c r="AK29" s="133"/>
      <c r="AL29" s="27">
        <f t="shared" si="14"/>
        <v>0</v>
      </c>
      <c r="AM29" s="27">
        <f t="shared" si="15"/>
        <v>900</v>
      </c>
      <c r="AN29" s="133">
        <v>8</v>
      </c>
      <c r="AO29" s="27">
        <f t="shared" si="16"/>
        <v>160</v>
      </c>
      <c r="AP29" s="133"/>
      <c r="AQ29" s="27">
        <f t="shared" si="17"/>
        <v>0</v>
      </c>
      <c r="AR29" s="27">
        <f t="shared" si="18"/>
        <v>160</v>
      </c>
      <c r="AS29" s="133"/>
      <c r="AT29" s="27">
        <f t="shared" si="19"/>
        <v>0</v>
      </c>
      <c r="AU29" s="133"/>
      <c r="AV29" s="27">
        <f t="shared" si="20"/>
        <v>0</v>
      </c>
      <c r="AW29" s="27">
        <f t="shared" si="21"/>
        <v>0</v>
      </c>
      <c r="AX29" s="175">
        <v>1960</v>
      </c>
      <c r="AY29" s="175">
        <f t="shared" si="1"/>
        <v>3000</v>
      </c>
      <c r="AZ29" s="175">
        <v>1960</v>
      </c>
    </row>
    <row r="30" s="164" customFormat="1" ht="25" customHeight="1" spans="1:52">
      <c r="A30" s="175">
        <v>25</v>
      </c>
      <c r="B30" s="175" t="s">
        <v>403</v>
      </c>
      <c r="C30" s="175" t="s">
        <v>411</v>
      </c>
      <c r="D30" s="175" t="s">
        <v>412</v>
      </c>
      <c r="E30" s="58" t="s">
        <v>327</v>
      </c>
      <c r="F30" s="175">
        <v>3</v>
      </c>
      <c r="G30" s="297" t="s">
        <v>413</v>
      </c>
      <c r="H30" s="133"/>
      <c r="I30" s="133"/>
      <c r="J30" s="133"/>
      <c r="K30" s="133"/>
      <c r="L30" s="133"/>
      <c r="M30" s="133"/>
      <c r="N30" s="133"/>
      <c r="O30" s="133"/>
      <c r="P30" s="27">
        <f t="shared" si="3"/>
        <v>0</v>
      </c>
      <c r="Q30" s="133">
        <v>2</v>
      </c>
      <c r="R30" s="27">
        <f t="shared" si="4"/>
        <v>600</v>
      </c>
      <c r="S30" s="133"/>
      <c r="T30" s="27">
        <f t="shared" si="5"/>
        <v>0</v>
      </c>
      <c r="U30" s="27">
        <f t="shared" si="6"/>
        <v>600</v>
      </c>
      <c r="V30" s="133"/>
      <c r="W30" s="27">
        <f t="shared" si="22"/>
        <v>0</v>
      </c>
      <c r="X30" s="133"/>
      <c r="Y30" s="27">
        <f t="shared" si="8"/>
        <v>0</v>
      </c>
      <c r="Z30" s="27">
        <f t="shared" si="9"/>
        <v>0</v>
      </c>
      <c r="AA30" s="133"/>
      <c r="AB30" s="27">
        <f t="shared" si="10"/>
        <v>0</v>
      </c>
      <c r="AC30" s="133"/>
      <c r="AD30" s="133"/>
      <c r="AE30" s="133"/>
      <c r="AF30" s="27">
        <f t="shared" si="11"/>
        <v>0</v>
      </c>
      <c r="AG30" s="133"/>
      <c r="AH30" s="27">
        <f t="shared" si="12"/>
        <v>0</v>
      </c>
      <c r="AI30" s="133"/>
      <c r="AJ30" s="27">
        <f t="shared" si="13"/>
        <v>0</v>
      </c>
      <c r="AK30" s="133"/>
      <c r="AL30" s="27">
        <f t="shared" si="14"/>
        <v>0</v>
      </c>
      <c r="AM30" s="27">
        <f t="shared" si="15"/>
        <v>0</v>
      </c>
      <c r="AN30" s="133"/>
      <c r="AO30" s="27">
        <f t="shared" si="16"/>
        <v>0</v>
      </c>
      <c r="AP30" s="133"/>
      <c r="AQ30" s="27">
        <f t="shared" si="17"/>
        <v>0</v>
      </c>
      <c r="AR30" s="27">
        <f t="shared" si="18"/>
        <v>0</v>
      </c>
      <c r="AS30" s="133"/>
      <c r="AT30" s="27">
        <f t="shared" si="19"/>
        <v>0</v>
      </c>
      <c r="AU30" s="133"/>
      <c r="AV30" s="27">
        <f t="shared" si="20"/>
        <v>0</v>
      </c>
      <c r="AW30" s="27">
        <f t="shared" si="21"/>
        <v>0</v>
      </c>
      <c r="AX30" s="175">
        <v>600</v>
      </c>
      <c r="AY30" s="175">
        <f t="shared" si="1"/>
        <v>3000</v>
      </c>
      <c r="AZ30" s="175">
        <v>600</v>
      </c>
    </row>
    <row r="31" s="164" customFormat="1" ht="25" customHeight="1" spans="1:52">
      <c r="A31" s="175">
        <v>26</v>
      </c>
      <c r="B31" s="133" t="s">
        <v>414</v>
      </c>
      <c r="C31" s="133" t="s">
        <v>415</v>
      </c>
      <c r="D31" s="133" t="s">
        <v>416</v>
      </c>
      <c r="E31" s="58" t="s">
        <v>390</v>
      </c>
      <c r="F31" s="133">
        <v>3</v>
      </c>
      <c r="G31" s="149" t="s">
        <v>417</v>
      </c>
      <c r="H31" s="133"/>
      <c r="I31" s="133"/>
      <c r="J31" s="133"/>
      <c r="K31" s="133"/>
      <c r="L31" s="133"/>
      <c r="M31" s="133"/>
      <c r="N31" s="133"/>
      <c r="O31" s="133"/>
      <c r="P31" s="27">
        <f t="shared" si="3"/>
        <v>0</v>
      </c>
      <c r="Q31" s="133">
        <v>2.5</v>
      </c>
      <c r="R31" s="27">
        <f t="shared" si="4"/>
        <v>750</v>
      </c>
      <c r="S31" s="133"/>
      <c r="T31" s="27">
        <f t="shared" si="5"/>
        <v>0</v>
      </c>
      <c r="U31" s="27">
        <f t="shared" si="6"/>
        <v>750</v>
      </c>
      <c r="V31" s="133"/>
      <c r="W31" s="27">
        <f t="shared" si="22"/>
        <v>0</v>
      </c>
      <c r="X31" s="133"/>
      <c r="Y31" s="27">
        <f t="shared" si="8"/>
        <v>0</v>
      </c>
      <c r="Z31" s="27">
        <f t="shared" si="9"/>
        <v>0</v>
      </c>
      <c r="AA31" s="133"/>
      <c r="AB31" s="27">
        <f t="shared" si="10"/>
        <v>0</v>
      </c>
      <c r="AC31" s="133"/>
      <c r="AD31" s="133"/>
      <c r="AE31" s="133"/>
      <c r="AF31" s="27">
        <f t="shared" si="11"/>
        <v>0</v>
      </c>
      <c r="AG31" s="133"/>
      <c r="AH31" s="27">
        <f t="shared" si="12"/>
        <v>0</v>
      </c>
      <c r="AI31" s="133"/>
      <c r="AJ31" s="27">
        <f t="shared" si="13"/>
        <v>0</v>
      </c>
      <c r="AK31" s="133"/>
      <c r="AL31" s="27">
        <f t="shared" si="14"/>
        <v>0</v>
      </c>
      <c r="AM31" s="27">
        <f t="shared" si="15"/>
        <v>0</v>
      </c>
      <c r="AN31" s="133"/>
      <c r="AO31" s="27">
        <f t="shared" si="16"/>
        <v>0</v>
      </c>
      <c r="AP31" s="133"/>
      <c r="AQ31" s="27">
        <f t="shared" si="17"/>
        <v>0</v>
      </c>
      <c r="AR31" s="27">
        <f t="shared" si="18"/>
        <v>0</v>
      </c>
      <c r="AS31" s="133"/>
      <c r="AT31" s="27">
        <f t="shared" si="19"/>
        <v>0</v>
      </c>
      <c r="AU31" s="133"/>
      <c r="AV31" s="27">
        <f t="shared" si="20"/>
        <v>0</v>
      </c>
      <c r="AW31" s="27">
        <f t="shared" si="21"/>
        <v>0</v>
      </c>
      <c r="AX31" s="175">
        <v>750</v>
      </c>
      <c r="AY31" s="175">
        <f t="shared" si="1"/>
        <v>3000</v>
      </c>
      <c r="AZ31" s="175">
        <v>750</v>
      </c>
    </row>
    <row r="32" s="164" customFormat="1" ht="25" customHeight="1" spans="1:52">
      <c r="A32" s="175">
        <v>27</v>
      </c>
      <c r="B32" s="133" t="s">
        <v>418</v>
      </c>
      <c r="C32" s="133" t="s">
        <v>419</v>
      </c>
      <c r="D32" s="133" t="s">
        <v>420</v>
      </c>
      <c r="E32" s="58" t="s">
        <v>421</v>
      </c>
      <c r="F32" s="133">
        <v>5</v>
      </c>
      <c r="G32" s="297" t="s">
        <v>422</v>
      </c>
      <c r="H32" s="133"/>
      <c r="I32" s="133"/>
      <c r="J32" s="133"/>
      <c r="K32" s="133"/>
      <c r="L32" s="133"/>
      <c r="M32" s="133"/>
      <c r="N32" s="133"/>
      <c r="O32" s="133"/>
      <c r="P32" s="27">
        <f t="shared" si="3"/>
        <v>0</v>
      </c>
      <c r="Q32" s="133">
        <v>3</v>
      </c>
      <c r="R32" s="27">
        <f t="shared" si="4"/>
        <v>900</v>
      </c>
      <c r="S32" s="133"/>
      <c r="T32" s="27">
        <f t="shared" si="5"/>
        <v>0</v>
      </c>
      <c r="U32" s="27">
        <f t="shared" si="6"/>
        <v>900</v>
      </c>
      <c r="V32" s="133"/>
      <c r="W32" s="27">
        <f t="shared" si="22"/>
        <v>0</v>
      </c>
      <c r="X32" s="133"/>
      <c r="Y32" s="27">
        <f t="shared" si="8"/>
        <v>0</v>
      </c>
      <c r="Z32" s="27">
        <f t="shared" si="9"/>
        <v>0</v>
      </c>
      <c r="AA32" s="133"/>
      <c r="AB32" s="27">
        <f t="shared" si="10"/>
        <v>0</v>
      </c>
      <c r="AC32" s="133"/>
      <c r="AD32" s="133"/>
      <c r="AE32" s="133">
        <v>2</v>
      </c>
      <c r="AF32" s="27">
        <f t="shared" si="11"/>
        <v>2000</v>
      </c>
      <c r="AG32" s="133">
        <v>2</v>
      </c>
      <c r="AH32" s="27">
        <f t="shared" si="12"/>
        <v>600</v>
      </c>
      <c r="AI32" s="133">
        <v>5</v>
      </c>
      <c r="AJ32" s="27">
        <f t="shared" si="13"/>
        <v>1500</v>
      </c>
      <c r="AK32" s="133"/>
      <c r="AL32" s="27">
        <f t="shared" si="14"/>
        <v>0</v>
      </c>
      <c r="AM32" s="27">
        <f t="shared" si="15"/>
        <v>4100</v>
      </c>
      <c r="AN32" s="133"/>
      <c r="AO32" s="27">
        <f t="shared" si="16"/>
        <v>0</v>
      </c>
      <c r="AP32" s="133"/>
      <c r="AQ32" s="27">
        <f t="shared" si="17"/>
        <v>0</v>
      </c>
      <c r="AR32" s="27">
        <f t="shared" si="18"/>
        <v>0</v>
      </c>
      <c r="AS32" s="133"/>
      <c r="AT32" s="27">
        <f t="shared" si="19"/>
        <v>0</v>
      </c>
      <c r="AU32" s="133"/>
      <c r="AV32" s="27">
        <f t="shared" si="20"/>
        <v>0</v>
      </c>
      <c r="AW32" s="27">
        <f t="shared" si="21"/>
        <v>0</v>
      </c>
      <c r="AX32" s="175">
        <v>5000</v>
      </c>
      <c r="AY32" s="175">
        <f t="shared" si="1"/>
        <v>5000</v>
      </c>
      <c r="AZ32" s="175">
        <v>5000</v>
      </c>
    </row>
    <row r="33" s="164" customFormat="1" ht="25" customHeight="1" spans="1:52">
      <c r="A33" s="175">
        <v>28</v>
      </c>
      <c r="B33" s="133" t="s">
        <v>423</v>
      </c>
      <c r="C33" s="133" t="s">
        <v>424</v>
      </c>
      <c r="D33" s="133" t="s">
        <v>425</v>
      </c>
      <c r="E33" s="58" t="s">
        <v>390</v>
      </c>
      <c r="F33" s="133">
        <v>3</v>
      </c>
      <c r="G33" s="297" t="s">
        <v>426</v>
      </c>
      <c r="H33" s="133"/>
      <c r="I33" s="133"/>
      <c r="J33" s="133"/>
      <c r="K33" s="133"/>
      <c r="L33" s="133"/>
      <c r="M33" s="133"/>
      <c r="N33" s="133"/>
      <c r="O33" s="133"/>
      <c r="P33" s="27">
        <f t="shared" si="3"/>
        <v>0</v>
      </c>
      <c r="Q33" s="133">
        <v>2</v>
      </c>
      <c r="R33" s="27">
        <f t="shared" si="4"/>
        <v>600</v>
      </c>
      <c r="S33" s="133"/>
      <c r="T33" s="27">
        <f t="shared" si="5"/>
        <v>0</v>
      </c>
      <c r="U33" s="27">
        <f t="shared" si="6"/>
        <v>600</v>
      </c>
      <c r="V33" s="133"/>
      <c r="W33" s="27">
        <f t="shared" si="22"/>
        <v>0</v>
      </c>
      <c r="X33" s="133"/>
      <c r="Y33" s="27">
        <f t="shared" si="8"/>
        <v>0</v>
      </c>
      <c r="Z33" s="27">
        <f t="shared" si="9"/>
        <v>0</v>
      </c>
      <c r="AA33" s="133"/>
      <c r="AB33" s="27">
        <f t="shared" si="10"/>
        <v>0</v>
      </c>
      <c r="AC33" s="133"/>
      <c r="AD33" s="133"/>
      <c r="AE33" s="133">
        <v>1</v>
      </c>
      <c r="AF33" s="27">
        <f t="shared" si="11"/>
        <v>1000</v>
      </c>
      <c r="AG33" s="133"/>
      <c r="AH33" s="27">
        <f t="shared" si="12"/>
        <v>0</v>
      </c>
      <c r="AI33" s="133">
        <v>3</v>
      </c>
      <c r="AJ33" s="27">
        <f t="shared" si="13"/>
        <v>900</v>
      </c>
      <c r="AK33" s="133"/>
      <c r="AL33" s="27">
        <f t="shared" si="14"/>
        <v>0</v>
      </c>
      <c r="AM33" s="27">
        <f t="shared" si="15"/>
        <v>1900</v>
      </c>
      <c r="AN33" s="133">
        <v>10</v>
      </c>
      <c r="AO33" s="27">
        <f t="shared" si="16"/>
        <v>200</v>
      </c>
      <c r="AP33" s="133"/>
      <c r="AQ33" s="27">
        <f t="shared" si="17"/>
        <v>0</v>
      </c>
      <c r="AR33" s="27">
        <f t="shared" si="18"/>
        <v>200</v>
      </c>
      <c r="AS33" s="133"/>
      <c r="AT33" s="27">
        <f t="shared" si="19"/>
        <v>0</v>
      </c>
      <c r="AU33" s="133"/>
      <c r="AV33" s="27">
        <f t="shared" si="20"/>
        <v>0</v>
      </c>
      <c r="AW33" s="27">
        <f t="shared" si="21"/>
        <v>0</v>
      </c>
      <c r="AX33" s="175">
        <v>2700</v>
      </c>
      <c r="AY33" s="175">
        <f t="shared" si="1"/>
        <v>3000</v>
      </c>
      <c r="AZ33" s="175">
        <v>2700</v>
      </c>
    </row>
    <row r="34" s="164" customFormat="1" ht="25" customHeight="1" spans="1:52">
      <c r="A34" s="175">
        <v>29</v>
      </c>
      <c r="B34" s="133" t="s">
        <v>423</v>
      </c>
      <c r="C34" s="133" t="s">
        <v>427</v>
      </c>
      <c r="D34" s="133" t="s">
        <v>428</v>
      </c>
      <c r="E34" s="58" t="s">
        <v>363</v>
      </c>
      <c r="F34" s="133">
        <v>1</v>
      </c>
      <c r="G34" s="297" t="s">
        <v>429</v>
      </c>
      <c r="H34" s="133"/>
      <c r="I34" s="133"/>
      <c r="J34" s="133"/>
      <c r="K34" s="133"/>
      <c r="L34" s="133"/>
      <c r="M34" s="133"/>
      <c r="N34" s="133"/>
      <c r="O34" s="133"/>
      <c r="P34" s="27">
        <f t="shared" si="3"/>
        <v>0</v>
      </c>
      <c r="Q34" s="133">
        <v>0.5</v>
      </c>
      <c r="R34" s="27">
        <f t="shared" si="4"/>
        <v>150</v>
      </c>
      <c r="S34" s="133"/>
      <c r="T34" s="27">
        <f t="shared" si="5"/>
        <v>0</v>
      </c>
      <c r="U34" s="27">
        <f t="shared" si="6"/>
        <v>150</v>
      </c>
      <c r="V34" s="133"/>
      <c r="W34" s="27">
        <f t="shared" si="22"/>
        <v>0</v>
      </c>
      <c r="X34" s="133"/>
      <c r="Y34" s="27">
        <f t="shared" si="8"/>
        <v>0</v>
      </c>
      <c r="Z34" s="27">
        <f t="shared" si="9"/>
        <v>0</v>
      </c>
      <c r="AA34" s="133"/>
      <c r="AB34" s="27">
        <f t="shared" si="10"/>
        <v>0</v>
      </c>
      <c r="AC34" s="133"/>
      <c r="AD34" s="133"/>
      <c r="AE34" s="133"/>
      <c r="AF34" s="27">
        <f t="shared" si="11"/>
        <v>0</v>
      </c>
      <c r="AG34" s="133"/>
      <c r="AH34" s="27">
        <f t="shared" si="12"/>
        <v>0</v>
      </c>
      <c r="AI34" s="133">
        <v>1</v>
      </c>
      <c r="AJ34" s="27">
        <f t="shared" si="13"/>
        <v>300</v>
      </c>
      <c r="AK34" s="133"/>
      <c r="AL34" s="27">
        <f t="shared" si="14"/>
        <v>0</v>
      </c>
      <c r="AM34" s="27">
        <f t="shared" si="15"/>
        <v>300</v>
      </c>
      <c r="AN34" s="133"/>
      <c r="AO34" s="27">
        <f t="shared" si="16"/>
        <v>0</v>
      </c>
      <c r="AP34" s="133"/>
      <c r="AQ34" s="27">
        <f t="shared" si="17"/>
        <v>0</v>
      </c>
      <c r="AR34" s="27">
        <f t="shared" si="18"/>
        <v>0</v>
      </c>
      <c r="AS34" s="133"/>
      <c r="AT34" s="27">
        <f t="shared" si="19"/>
        <v>0</v>
      </c>
      <c r="AU34" s="133"/>
      <c r="AV34" s="27">
        <f t="shared" si="20"/>
        <v>0</v>
      </c>
      <c r="AW34" s="27">
        <f t="shared" si="21"/>
        <v>0</v>
      </c>
      <c r="AX34" s="175">
        <v>450</v>
      </c>
      <c r="AY34" s="175">
        <f t="shared" si="1"/>
        <v>1000</v>
      </c>
      <c r="AZ34" s="175">
        <v>450</v>
      </c>
    </row>
    <row r="35" s="164" customFormat="1" ht="25" customHeight="1" spans="1:52">
      <c r="A35" s="175">
        <v>30</v>
      </c>
      <c r="B35" s="175" t="s">
        <v>430</v>
      </c>
      <c r="C35" s="175" t="s">
        <v>431</v>
      </c>
      <c r="D35" s="175" t="s">
        <v>432</v>
      </c>
      <c r="E35" s="58" t="s">
        <v>433</v>
      </c>
      <c r="F35" s="175">
        <v>2</v>
      </c>
      <c r="G35" s="297" t="s">
        <v>434</v>
      </c>
      <c r="H35" s="133"/>
      <c r="I35" s="133"/>
      <c r="J35" s="133"/>
      <c r="K35" s="133"/>
      <c r="L35" s="133"/>
      <c r="M35" s="133"/>
      <c r="N35" s="133"/>
      <c r="O35" s="133"/>
      <c r="P35" s="27">
        <f t="shared" si="3"/>
        <v>0</v>
      </c>
      <c r="Q35" s="133"/>
      <c r="R35" s="27">
        <f t="shared" si="4"/>
        <v>0</v>
      </c>
      <c r="S35" s="133"/>
      <c r="T35" s="27">
        <f t="shared" si="5"/>
        <v>0</v>
      </c>
      <c r="U35" s="27">
        <f t="shared" si="6"/>
        <v>0</v>
      </c>
      <c r="V35" s="133"/>
      <c r="W35" s="27">
        <f t="shared" si="22"/>
        <v>0</v>
      </c>
      <c r="X35" s="133"/>
      <c r="Y35" s="27">
        <f t="shared" si="8"/>
        <v>0</v>
      </c>
      <c r="Z35" s="27">
        <f t="shared" si="9"/>
        <v>0</v>
      </c>
      <c r="AA35" s="133"/>
      <c r="AB35" s="27">
        <f t="shared" si="10"/>
        <v>0</v>
      </c>
      <c r="AC35" s="133"/>
      <c r="AD35" s="133"/>
      <c r="AE35" s="133"/>
      <c r="AF35" s="27">
        <f t="shared" si="11"/>
        <v>0</v>
      </c>
      <c r="AG35" s="133"/>
      <c r="AH35" s="27">
        <f t="shared" si="12"/>
        <v>0</v>
      </c>
      <c r="AI35" s="133">
        <v>9</v>
      </c>
      <c r="AJ35" s="27">
        <f t="shared" si="13"/>
        <v>2700</v>
      </c>
      <c r="AK35" s="133"/>
      <c r="AL35" s="27">
        <f t="shared" si="14"/>
        <v>0</v>
      </c>
      <c r="AM35" s="27">
        <f t="shared" si="15"/>
        <v>2700</v>
      </c>
      <c r="AN35" s="133">
        <v>12</v>
      </c>
      <c r="AO35" s="27">
        <f t="shared" si="16"/>
        <v>240</v>
      </c>
      <c r="AP35" s="133"/>
      <c r="AQ35" s="27">
        <f t="shared" si="17"/>
        <v>0</v>
      </c>
      <c r="AR35" s="27">
        <f t="shared" si="18"/>
        <v>240</v>
      </c>
      <c r="AS35" s="133">
        <v>1</v>
      </c>
      <c r="AT35" s="27">
        <f t="shared" si="19"/>
        <v>200</v>
      </c>
      <c r="AU35" s="133"/>
      <c r="AV35" s="27">
        <f t="shared" si="20"/>
        <v>0</v>
      </c>
      <c r="AW35" s="27">
        <f t="shared" si="21"/>
        <v>200</v>
      </c>
      <c r="AX35" s="175">
        <v>3140</v>
      </c>
      <c r="AY35" s="175">
        <v>2000</v>
      </c>
      <c r="AZ35" s="175">
        <v>2000</v>
      </c>
    </row>
    <row r="36" s="164" customFormat="1" ht="25" customHeight="1" spans="1:52">
      <c r="A36" s="175">
        <v>31</v>
      </c>
      <c r="B36" s="175" t="s">
        <v>430</v>
      </c>
      <c r="C36" s="175" t="s">
        <v>435</v>
      </c>
      <c r="D36" s="175" t="s">
        <v>436</v>
      </c>
      <c r="E36" s="58" t="s">
        <v>386</v>
      </c>
      <c r="F36" s="175">
        <v>7</v>
      </c>
      <c r="G36" s="297" t="s">
        <v>437</v>
      </c>
      <c r="H36" s="133"/>
      <c r="I36" s="133"/>
      <c r="J36" s="133"/>
      <c r="K36" s="133"/>
      <c r="L36" s="133"/>
      <c r="M36" s="133"/>
      <c r="N36" s="133"/>
      <c r="O36" s="133"/>
      <c r="P36" s="27">
        <f t="shared" si="3"/>
        <v>0</v>
      </c>
      <c r="Q36" s="133"/>
      <c r="R36" s="27">
        <f t="shared" si="4"/>
        <v>0</v>
      </c>
      <c r="S36" s="133"/>
      <c r="T36" s="27">
        <f t="shared" si="5"/>
        <v>0</v>
      </c>
      <c r="U36" s="27">
        <f t="shared" si="6"/>
        <v>0</v>
      </c>
      <c r="V36" s="133"/>
      <c r="W36" s="27">
        <f t="shared" si="22"/>
        <v>0</v>
      </c>
      <c r="X36" s="133"/>
      <c r="Y36" s="27">
        <f t="shared" si="8"/>
        <v>0</v>
      </c>
      <c r="Z36" s="27">
        <f t="shared" si="9"/>
        <v>0</v>
      </c>
      <c r="AA36" s="133"/>
      <c r="AB36" s="27">
        <f t="shared" si="10"/>
        <v>0</v>
      </c>
      <c r="AC36" s="133"/>
      <c r="AD36" s="133"/>
      <c r="AE36" s="133"/>
      <c r="AF36" s="27">
        <f t="shared" si="11"/>
        <v>0</v>
      </c>
      <c r="AG36" s="133"/>
      <c r="AH36" s="27">
        <f t="shared" si="12"/>
        <v>0</v>
      </c>
      <c r="AI36" s="133">
        <v>2</v>
      </c>
      <c r="AJ36" s="27">
        <f t="shared" si="13"/>
        <v>600</v>
      </c>
      <c r="AK36" s="133"/>
      <c r="AL36" s="27">
        <f t="shared" si="14"/>
        <v>0</v>
      </c>
      <c r="AM36" s="27">
        <f t="shared" si="15"/>
        <v>600</v>
      </c>
      <c r="AN36" s="133">
        <v>16</v>
      </c>
      <c r="AO36" s="27">
        <f t="shared" si="16"/>
        <v>320</v>
      </c>
      <c r="AP36" s="133"/>
      <c r="AQ36" s="27">
        <f t="shared" si="17"/>
        <v>0</v>
      </c>
      <c r="AR36" s="27">
        <f t="shared" si="18"/>
        <v>320</v>
      </c>
      <c r="AS36" s="133"/>
      <c r="AT36" s="27">
        <f t="shared" si="19"/>
        <v>0</v>
      </c>
      <c r="AU36" s="133"/>
      <c r="AV36" s="27">
        <f t="shared" si="20"/>
        <v>0</v>
      </c>
      <c r="AW36" s="27">
        <f t="shared" si="21"/>
        <v>0</v>
      </c>
      <c r="AX36" s="175">
        <v>920</v>
      </c>
      <c r="AY36" s="175">
        <v>7000</v>
      </c>
      <c r="AZ36" s="175">
        <v>920</v>
      </c>
    </row>
    <row r="37" s="167" customFormat="1" ht="28" customHeight="1" spans="1:52">
      <c r="A37" s="179"/>
      <c r="B37" s="179" t="s">
        <v>1053</v>
      </c>
      <c r="C37" s="179"/>
      <c r="D37" s="179"/>
      <c r="E37" s="180"/>
      <c r="F37" s="179"/>
      <c r="G37" s="180"/>
      <c r="H37" s="180"/>
      <c r="I37" s="180"/>
      <c r="J37" s="180"/>
      <c r="K37" s="180"/>
      <c r="L37" s="180"/>
      <c r="M37" s="180"/>
      <c r="N37" s="180"/>
      <c r="O37" s="180"/>
      <c r="P37" s="108">
        <f t="shared" si="3"/>
        <v>0</v>
      </c>
      <c r="Q37" s="180">
        <f>SUM(Q6:Q36)</f>
        <v>55.6</v>
      </c>
      <c r="R37" s="108">
        <f t="shared" si="4"/>
        <v>16680</v>
      </c>
      <c r="S37" s="180"/>
      <c r="T37" s="108">
        <f t="shared" si="5"/>
        <v>0</v>
      </c>
      <c r="U37" s="108">
        <f t="shared" si="6"/>
        <v>16680</v>
      </c>
      <c r="V37" s="180">
        <f>SUM(V6:V36)</f>
        <v>1</v>
      </c>
      <c r="W37" s="108">
        <f t="shared" si="22"/>
        <v>400</v>
      </c>
      <c r="X37" s="180"/>
      <c r="Y37" s="108">
        <f t="shared" si="8"/>
        <v>0</v>
      </c>
      <c r="Z37" s="108">
        <f t="shared" si="9"/>
        <v>400</v>
      </c>
      <c r="AA37" s="180"/>
      <c r="AB37" s="108">
        <f t="shared" si="10"/>
        <v>0</v>
      </c>
      <c r="AC37" s="180"/>
      <c r="AD37" s="180"/>
      <c r="AE37" s="180">
        <f t="shared" ref="AE37:AJ37" si="23">SUM(AE6:AE36)</f>
        <v>9</v>
      </c>
      <c r="AF37" s="108">
        <f t="shared" si="11"/>
        <v>9000</v>
      </c>
      <c r="AG37" s="180">
        <f t="shared" si="23"/>
        <v>4</v>
      </c>
      <c r="AH37" s="108">
        <f t="shared" si="12"/>
        <v>1200</v>
      </c>
      <c r="AI37" s="180">
        <f t="shared" si="23"/>
        <v>81</v>
      </c>
      <c r="AJ37" s="108">
        <f t="shared" si="13"/>
        <v>24300</v>
      </c>
      <c r="AK37" s="180"/>
      <c r="AL37" s="108">
        <f t="shared" si="14"/>
        <v>0</v>
      </c>
      <c r="AM37" s="108">
        <f t="shared" si="15"/>
        <v>34500</v>
      </c>
      <c r="AN37" s="180">
        <f>SUM(AN6:AN36)</f>
        <v>142</v>
      </c>
      <c r="AO37" s="108">
        <f t="shared" si="16"/>
        <v>2840</v>
      </c>
      <c r="AP37" s="180">
        <f>SUM(AP6:AP36)</f>
        <v>13</v>
      </c>
      <c r="AQ37" s="108">
        <f t="shared" si="17"/>
        <v>260</v>
      </c>
      <c r="AR37" s="108">
        <f t="shared" si="18"/>
        <v>3100</v>
      </c>
      <c r="AS37" s="180">
        <f>SUM(AS6:AS36)</f>
        <v>9</v>
      </c>
      <c r="AT37" s="108">
        <f t="shared" si="19"/>
        <v>1800</v>
      </c>
      <c r="AU37" s="180">
        <f>SUM(AU6:AU36)</f>
        <v>10</v>
      </c>
      <c r="AV37" s="108">
        <f t="shared" si="20"/>
        <v>6000</v>
      </c>
      <c r="AW37" s="108">
        <f t="shared" si="21"/>
        <v>7800</v>
      </c>
      <c r="AX37" s="108">
        <f>SUM(AX6:AX36)</f>
        <v>62480</v>
      </c>
      <c r="AY37" s="179"/>
      <c r="AZ37" s="179">
        <f>SUM(AZ6:AZ36)</f>
        <v>51220</v>
      </c>
    </row>
  </sheetData>
  <mergeCells count="21">
    <mergeCell ref="A1:AZ1"/>
    <mergeCell ref="A2:AZ2"/>
    <mergeCell ref="H3:AW3"/>
    <mergeCell ref="H4:P4"/>
    <mergeCell ref="Q4:U4"/>
    <mergeCell ref="V4:Z4"/>
    <mergeCell ref="AA4:AB4"/>
    <mergeCell ref="AC4:AD4"/>
    <mergeCell ref="AE4:AM4"/>
    <mergeCell ref="AN4:AR4"/>
    <mergeCell ref="AS4:AW4"/>
    <mergeCell ref="A3:A5"/>
    <mergeCell ref="B3:B5"/>
    <mergeCell ref="C3:C5"/>
    <mergeCell ref="D3:D5"/>
    <mergeCell ref="E3:E5"/>
    <mergeCell ref="F3:F5"/>
    <mergeCell ref="G3:G5"/>
    <mergeCell ref="AX3:AX5"/>
    <mergeCell ref="AY3:AY5"/>
    <mergeCell ref="AZ3:AZ5"/>
  </mergeCells>
  <dataValidations count="1">
    <dataValidation type="textLength" operator="equal" allowBlank="1" showInputMessage="1" showErrorMessage="1" error="请注意：您输入的不是18位身份证号码。请输入正确身份证号码，谢谢！不然，您将必须再次修改。为保障工作进度以及减少您的工作量，请您配合，谢谢！" prompt="请输入18位身份证号码，X用大写！！！" sqref="E13 E20 E24 E28:E30 E35:E37">
      <formula1>18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37"/>
  <sheetViews>
    <sheetView zoomScale="53" zoomScaleNormal="53" workbookViewId="0">
      <selection activeCell="H3" sqref="H$1:H$1048576"/>
    </sheetView>
  </sheetViews>
  <sheetFormatPr defaultColWidth="9" defaultRowHeight="15.6"/>
  <cols>
    <col min="1" max="1" width="4" style="82" customWidth="1"/>
    <col min="2" max="2" width="7.75" style="82" customWidth="1"/>
    <col min="3" max="3" width="6.75" style="82" customWidth="1"/>
    <col min="4" max="4" width="8.25" style="82" customWidth="1"/>
    <col min="5" max="5" width="18.875" style="139" customWidth="1"/>
    <col min="6" max="6" width="5.5" style="82" customWidth="1"/>
    <col min="7" max="7" width="20.5" style="82" customWidth="1"/>
    <col min="8" max="14" width="5.425" style="134" customWidth="1"/>
    <col min="15" max="15" width="5.425" style="140" customWidth="1"/>
    <col min="16" max="16" width="5.425" style="141" customWidth="1"/>
    <col min="17" max="49" width="5.425" style="134" customWidth="1"/>
    <col min="50" max="51" width="5.5" style="134" customWidth="1"/>
    <col min="52" max="52" width="5.125" style="134" customWidth="1"/>
    <col min="53" max="16384" width="9" style="134"/>
  </cols>
  <sheetData>
    <row r="1" s="134" customFormat="1" ht="17" customHeight="1" spans="1:51">
      <c r="A1" s="142" t="s">
        <v>1054</v>
      </c>
      <c r="B1" s="142"/>
      <c r="C1" s="142"/>
      <c r="D1" s="143"/>
      <c r="E1" s="143"/>
      <c r="F1" s="143"/>
      <c r="G1" s="143"/>
      <c r="H1" s="144"/>
      <c r="I1" s="144"/>
      <c r="J1" s="144"/>
      <c r="K1" s="144"/>
      <c r="L1" s="144"/>
      <c r="M1" s="144"/>
      <c r="N1" s="144"/>
      <c r="O1" s="143"/>
      <c r="P1" s="46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60"/>
    </row>
    <row r="2" s="134" customFormat="1" ht="13.5" customHeight="1" spans="1:52">
      <c r="A2" s="145" t="s">
        <v>1055</v>
      </c>
      <c r="B2" s="145"/>
      <c r="C2" s="145"/>
      <c r="D2" s="145"/>
      <c r="E2" s="145"/>
      <c r="F2" s="145"/>
      <c r="G2" s="145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</row>
    <row r="3" s="135" customFormat="1" ht="35" customHeight="1" spans="1:52">
      <c r="A3" s="18" t="s">
        <v>4</v>
      </c>
      <c r="B3" s="18" t="s">
        <v>6</v>
      </c>
      <c r="C3" s="18" t="s">
        <v>7</v>
      </c>
      <c r="D3" s="18" t="s">
        <v>8</v>
      </c>
      <c r="E3" s="58" t="s">
        <v>9</v>
      </c>
      <c r="F3" s="147" t="s">
        <v>1056</v>
      </c>
      <c r="G3" s="18" t="s">
        <v>1026</v>
      </c>
      <c r="H3" s="12" t="s">
        <v>12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9"/>
      <c r="AX3" s="18" t="s">
        <v>1035</v>
      </c>
      <c r="AY3" s="147" t="s">
        <v>1028</v>
      </c>
      <c r="AZ3" s="18" t="s">
        <v>1029</v>
      </c>
    </row>
    <row r="4" s="135" customFormat="1" ht="35" customHeight="1" spans="1:52">
      <c r="A4" s="18"/>
      <c r="B4" s="18"/>
      <c r="C4" s="18"/>
      <c r="D4" s="18"/>
      <c r="E4" s="58"/>
      <c r="F4" s="148"/>
      <c r="G4" s="18"/>
      <c r="H4" s="13" t="s">
        <v>16</v>
      </c>
      <c r="I4" s="25"/>
      <c r="J4" s="25"/>
      <c r="K4" s="25"/>
      <c r="L4" s="25"/>
      <c r="M4" s="25"/>
      <c r="N4" s="25"/>
      <c r="O4" s="25"/>
      <c r="P4" s="26"/>
      <c r="Q4" s="13" t="s">
        <v>17</v>
      </c>
      <c r="R4" s="25"/>
      <c r="S4" s="25"/>
      <c r="T4" s="25"/>
      <c r="U4" s="26"/>
      <c r="V4" s="13" t="s">
        <v>18</v>
      </c>
      <c r="W4" s="25"/>
      <c r="X4" s="25"/>
      <c r="Y4" s="25"/>
      <c r="Z4" s="26"/>
      <c r="AA4" s="27" t="s">
        <v>19</v>
      </c>
      <c r="AB4" s="27"/>
      <c r="AC4" s="27" t="s">
        <v>20</v>
      </c>
      <c r="AD4" s="27"/>
      <c r="AE4" s="13" t="s">
        <v>21</v>
      </c>
      <c r="AF4" s="25"/>
      <c r="AG4" s="25"/>
      <c r="AH4" s="25"/>
      <c r="AI4" s="25"/>
      <c r="AJ4" s="25"/>
      <c r="AK4" s="25"/>
      <c r="AL4" s="25"/>
      <c r="AM4" s="25"/>
      <c r="AN4" s="13" t="s">
        <v>22</v>
      </c>
      <c r="AO4" s="25"/>
      <c r="AP4" s="25"/>
      <c r="AQ4" s="25"/>
      <c r="AR4" s="26"/>
      <c r="AS4" s="27" t="s">
        <v>23</v>
      </c>
      <c r="AT4" s="27"/>
      <c r="AU4" s="27"/>
      <c r="AV4" s="27"/>
      <c r="AW4" s="27"/>
      <c r="AX4" s="18"/>
      <c r="AY4" s="148"/>
      <c r="AZ4" s="18"/>
    </row>
    <row r="5" s="135" customFormat="1" ht="35" customHeight="1" spans="1:52">
      <c r="A5" s="18"/>
      <c r="B5" s="18"/>
      <c r="C5" s="18"/>
      <c r="D5" s="18"/>
      <c r="E5" s="58"/>
      <c r="F5" s="55"/>
      <c r="G5" s="18"/>
      <c r="H5" s="14" t="s">
        <v>24</v>
      </c>
      <c r="I5" s="14" t="s">
        <v>25</v>
      </c>
      <c r="J5" s="14" t="s">
        <v>26</v>
      </c>
      <c r="K5" s="14" t="s">
        <v>25</v>
      </c>
      <c r="L5" s="14" t="s">
        <v>27</v>
      </c>
      <c r="M5" s="14" t="s">
        <v>25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29</v>
      </c>
      <c r="S5" s="14" t="s">
        <v>32</v>
      </c>
      <c r="T5" s="14" t="s">
        <v>29</v>
      </c>
      <c r="U5" s="14" t="s">
        <v>30</v>
      </c>
      <c r="V5" s="14" t="s">
        <v>33</v>
      </c>
      <c r="W5" s="14" t="s">
        <v>29</v>
      </c>
      <c r="X5" s="14" t="s">
        <v>34</v>
      </c>
      <c r="Y5" s="14" t="s">
        <v>29</v>
      </c>
      <c r="Z5" s="14" t="s">
        <v>30</v>
      </c>
      <c r="AA5" s="14" t="s">
        <v>35</v>
      </c>
      <c r="AB5" s="14" t="s">
        <v>29</v>
      </c>
      <c r="AC5" s="14" t="s">
        <v>36</v>
      </c>
      <c r="AD5" s="14" t="s">
        <v>29</v>
      </c>
      <c r="AE5" s="14" t="s">
        <v>37</v>
      </c>
      <c r="AF5" s="14" t="s">
        <v>29</v>
      </c>
      <c r="AG5" s="14" t="s">
        <v>38</v>
      </c>
      <c r="AH5" s="14" t="s">
        <v>29</v>
      </c>
      <c r="AI5" s="14" t="s">
        <v>39</v>
      </c>
      <c r="AJ5" s="14" t="s">
        <v>29</v>
      </c>
      <c r="AK5" s="14" t="s">
        <v>40</v>
      </c>
      <c r="AL5" s="14" t="s">
        <v>29</v>
      </c>
      <c r="AM5" s="14" t="s">
        <v>30</v>
      </c>
      <c r="AN5" s="14" t="s">
        <v>41</v>
      </c>
      <c r="AO5" s="14" t="s">
        <v>29</v>
      </c>
      <c r="AP5" s="14" t="s">
        <v>42</v>
      </c>
      <c r="AQ5" s="14" t="s">
        <v>29</v>
      </c>
      <c r="AR5" s="14" t="s">
        <v>30</v>
      </c>
      <c r="AS5" s="28" t="s">
        <v>43</v>
      </c>
      <c r="AT5" s="28" t="s">
        <v>29</v>
      </c>
      <c r="AU5" s="28" t="s">
        <v>44</v>
      </c>
      <c r="AV5" s="28" t="s">
        <v>29</v>
      </c>
      <c r="AW5" s="28" t="s">
        <v>30</v>
      </c>
      <c r="AX5" s="18"/>
      <c r="AY5" s="55"/>
      <c r="AZ5" s="18"/>
    </row>
    <row r="6" s="136" customFormat="1" ht="25" customHeight="1" spans="1:52">
      <c r="A6" s="69">
        <v>1</v>
      </c>
      <c r="B6" s="149" t="s">
        <v>439</v>
      </c>
      <c r="C6" s="149" t="s">
        <v>440</v>
      </c>
      <c r="D6" s="149" t="s">
        <v>441</v>
      </c>
      <c r="E6" s="58" t="s">
        <v>442</v>
      </c>
      <c r="F6" s="149">
        <v>4</v>
      </c>
      <c r="G6" s="299" t="s">
        <v>443</v>
      </c>
      <c r="H6" s="68"/>
      <c r="I6" s="27">
        <f t="shared" ref="I6:I30" si="0">H6*1000</f>
        <v>0</v>
      </c>
      <c r="J6" s="68"/>
      <c r="K6" s="27">
        <f t="shared" ref="K6:K30" si="1">J6*600</f>
        <v>0</v>
      </c>
      <c r="L6" s="69"/>
      <c r="M6" s="27">
        <f t="shared" ref="M6:M30" si="2">L6*600</f>
        <v>0</v>
      </c>
      <c r="N6" s="68"/>
      <c r="O6" s="27">
        <f t="shared" ref="O6:O30" si="3">N6*600</f>
        <v>0</v>
      </c>
      <c r="P6" s="27">
        <f t="shared" ref="P6:P30" si="4">I6+K6+M6+O6</f>
        <v>0</v>
      </c>
      <c r="Q6" s="68">
        <v>2</v>
      </c>
      <c r="R6" s="27">
        <f t="shared" ref="R6:R30" si="5">Q6*300</f>
        <v>600</v>
      </c>
      <c r="S6" s="68"/>
      <c r="T6" s="27">
        <f t="shared" ref="T6:T29" si="6">S6*300</f>
        <v>0</v>
      </c>
      <c r="U6" s="68"/>
      <c r="V6" s="68"/>
      <c r="W6" s="27">
        <f t="shared" ref="W6:W30" si="7">V6*400</f>
        <v>0</v>
      </c>
      <c r="X6" s="68"/>
      <c r="Y6" s="27">
        <f t="shared" ref="Y6:Y29" si="8">X6*800</f>
        <v>0</v>
      </c>
      <c r="Z6" s="27">
        <f t="shared" ref="Z6:Z30" si="9">W6+Y6</f>
        <v>0</v>
      </c>
      <c r="AA6" s="68"/>
      <c r="AB6" s="27">
        <f>AA6*600</f>
        <v>0</v>
      </c>
      <c r="AC6" s="68"/>
      <c r="AD6" s="27">
        <v>1</v>
      </c>
      <c r="AE6" s="68"/>
      <c r="AF6" s="27">
        <f t="shared" ref="AF6:AF30" si="10">AE6*1000</f>
        <v>0</v>
      </c>
      <c r="AG6" s="68"/>
      <c r="AH6" s="27">
        <f t="shared" ref="AH6:AH30" si="11">AG6*300</f>
        <v>0</v>
      </c>
      <c r="AI6" s="68"/>
      <c r="AJ6" s="27">
        <f t="shared" ref="AJ6:AJ30" si="12">AI6*300</f>
        <v>0</v>
      </c>
      <c r="AK6" s="68">
        <v>30</v>
      </c>
      <c r="AL6" s="27">
        <f t="shared" ref="AL6:AL30" si="13">AK6*300</f>
        <v>9000</v>
      </c>
      <c r="AM6" s="68">
        <f>AF6+AH6+AJ6+AL6</f>
        <v>9000</v>
      </c>
      <c r="AN6" s="68">
        <v>10</v>
      </c>
      <c r="AO6" s="27">
        <f t="shared" ref="AO6:AO30" si="14">AN6*20</f>
        <v>200</v>
      </c>
      <c r="AP6" s="68"/>
      <c r="AQ6" s="27">
        <f t="shared" ref="AQ6:AQ30" si="15">AP6*20</f>
        <v>0</v>
      </c>
      <c r="AR6" s="68">
        <f>AO6+AQ6</f>
        <v>200</v>
      </c>
      <c r="AS6" s="68"/>
      <c r="AT6" s="27">
        <f>AS6*200</f>
        <v>0</v>
      </c>
      <c r="AU6" s="68"/>
      <c r="AV6" s="27">
        <f t="shared" ref="AV6:AV30" si="16">AU6*600</f>
        <v>0</v>
      </c>
      <c r="AW6" s="27">
        <f>AT6+AV6</f>
        <v>0</v>
      </c>
      <c r="AX6" s="69">
        <f t="shared" ref="AX6:AX29" si="17">I6+K6+M6+O6+R6+T6+W6+Y6+AB6+AF6+AH6+AJ6+AL6+AO6+AQ6+AT6+AV6</f>
        <v>9800</v>
      </c>
      <c r="AY6" s="69">
        <f>F7*1000</f>
        <v>4000</v>
      </c>
      <c r="AZ6" s="69">
        <v>4000</v>
      </c>
    </row>
    <row r="7" s="136" customFormat="1" ht="25" customHeight="1" spans="1:52">
      <c r="A7" s="68">
        <v>2</v>
      </c>
      <c r="B7" s="150" t="s">
        <v>439</v>
      </c>
      <c r="C7" s="150" t="s">
        <v>444</v>
      </c>
      <c r="D7" s="150" t="s">
        <v>445</v>
      </c>
      <c r="E7" s="17" t="s">
        <v>446</v>
      </c>
      <c r="F7" s="150">
        <v>4</v>
      </c>
      <c r="G7" s="299" t="s">
        <v>447</v>
      </c>
      <c r="H7" s="69"/>
      <c r="I7" s="27">
        <f t="shared" si="0"/>
        <v>0</v>
      </c>
      <c r="J7" s="69"/>
      <c r="K7" s="27">
        <f t="shared" si="1"/>
        <v>0</v>
      </c>
      <c r="L7" s="69"/>
      <c r="M7" s="27">
        <f t="shared" si="2"/>
        <v>0</v>
      </c>
      <c r="N7" s="69"/>
      <c r="O7" s="27">
        <f t="shared" si="3"/>
        <v>0</v>
      </c>
      <c r="P7" s="27">
        <f t="shared" si="4"/>
        <v>0</v>
      </c>
      <c r="Q7" s="69">
        <v>3</v>
      </c>
      <c r="R7" s="27">
        <f t="shared" si="5"/>
        <v>900</v>
      </c>
      <c r="S7" s="69"/>
      <c r="T7" s="27">
        <f t="shared" si="6"/>
        <v>0</v>
      </c>
      <c r="U7" s="69"/>
      <c r="V7" s="69"/>
      <c r="W7" s="27">
        <f t="shared" si="7"/>
        <v>0</v>
      </c>
      <c r="X7" s="69"/>
      <c r="Y7" s="27">
        <f t="shared" si="8"/>
        <v>0</v>
      </c>
      <c r="Z7" s="27">
        <f t="shared" si="9"/>
        <v>0</v>
      </c>
      <c r="AA7" s="69"/>
      <c r="AB7" s="27">
        <f>AA7*600</f>
        <v>0</v>
      </c>
      <c r="AC7" s="69"/>
      <c r="AD7" s="27">
        <v>2</v>
      </c>
      <c r="AE7" s="69"/>
      <c r="AF7" s="27">
        <f t="shared" si="10"/>
        <v>0</v>
      </c>
      <c r="AG7" s="69"/>
      <c r="AH7" s="27">
        <f t="shared" si="11"/>
        <v>0</v>
      </c>
      <c r="AI7" s="69"/>
      <c r="AJ7" s="27">
        <f t="shared" si="12"/>
        <v>0</v>
      </c>
      <c r="AK7" s="69"/>
      <c r="AL7" s="27">
        <f t="shared" si="13"/>
        <v>0</v>
      </c>
      <c r="AM7" s="68">
        <f t="shared" ref="AM7:AM30" si="18">AF7+AH7+AJ7+AL7</f>
        <v>0</v>
      </c>
      <c r="AN7" s="69">
        <v>300</v>
      </c>
      <c r="AO7" s="27">
        <f t="shared" si="14"/>
        <v>6000</v>
      </c>
      <c r="AP7" s="69"/>
      <c r="AQ7" s="27">
        <f t="shared" si="15"/>
        <v>0</v>
      </c>
      <c r="AR7" s="68">
        <f t="shared" ref="AR7:AR30" si="19">AO7+AQ7</f>
        <v>6000</v>
      </c>
      <c r="AS7" s="69"/>
      <c r="AT7" s="27">
        <f t="shared" ref="AT7:AT30" si="20">AS7*200</f>
        <v>0</v>
      </c>
      <c r="AU7" s="69"/>
      <c r="AV7" s="27">
        <f t="shared" si="16"/>
        <v>0</v>
      </c>
      <c r="AW7" s="27">
        <f t="shared" ref="AW7:AW30" si="21">AT7+AV7</f>
        <v>0</v>
      </c>
      <c r="AX7" s="69">
        <f t="shared" si="17"/>
        <v>6900</v>
      </c>
      <c r="AY7" s="69">
        <f>F8*1000</f>
        <v>4000</v>
      </c>
      <c r="AZ7" s="69">
        <v>4000</v>
      </c>
    </row>
    <row r="8" s="136" customFormat="1" ht="25" customHeight="1" spans="1:52">
      <c r="A8" s="69">
        <v>3</v>
      </c>
      <c r="B8" s="149" t="s">
        <v>439</v>
      </c>
      <c r="C8" s="149" t="s">
        <v>440</v>
      </c>
      <c r="D8" s="149" t="s">
        <v>448</v>
      </c>
      <c r="E8" s="58" t="s">
        <v>449</v>
      </c>
      <c r="F8" s="149">
        <v>4</v>
      </c>
      <c r="G8" s="299" t="s">
        <v>450</v>
      </c>
      <c r="H8" s="69"/>
      <c r="I8" s="27">
        <f t="shared" si="0"/>
        <v>0</v>
      </c>
      <c r="J8" s="69"/>
      <c r="K8" s="27">
        <f t="shared" si="1"/>
        <v>0</v>
      </c>
      <c r="L8" s="69"/>
      <c r="M8" s="27">
        <f t="shared" si="2"/>
        <v>0</v>
      </c>
      <c r="N8" s="69"/>
      <c r="O8" s="27">
        <f t="shared" si="3"/>
        <v>0</v>
      </c>
      <c r="P8" s="27">
        <f t="shared" si="4"/>
        <v>0</v>
      </c>
      <c r="Q8" s="69">
        <v>1</v>
      </c>
      <c r="R8" s="27">
        <f t="shared" si="5"/>
        <v>300</v>
      </c>
      <c r="S8" s="69"/>
      <c r="T8" s="27">
        <f t="shared" si="6"/>
        <v>0</v>
      </c>
      <c r="U8" s="69"/>
      <c r="V8" s="69"/>
      <c r="W8" s="27">
        <f t="shared" si="7"/>
        <v>0</v>
      </c>
      <c r="X8" s="69"/>
      <c r="Y8" s="27">
        <f t="shared" si="8"/>
        <v>0</v>
      </c>
      <c r="Z8" s="27">
        <f t="shared" si="9"/>
        <v>0</v>
      </c>
      <c r="AA8" s="69"/>
      <c r="AB8" s="27">
        <f>AA8*600</f>
        <v>0</v>
      </c>
      <c r="AC8" s="69"/>
      <c r="AD8" s="27">
        <v>3</v>
      </c>
      <c r="AE8" s="69"/>
      <c r="AF8" s="27">
        <f t="shared" si="10"/>
        <v>0</v>
      </c>
      <c r="AG8" s="69">
        <v>1</v>
      </c>
      <c r="AH8" s="27">
        <f t="shared" si="11"/>
        <v>300</v>
      </c>
      <c r="AI8" s="69"/>
      <c r="AJ8" s="27">
        <f t="shared" si="12"/>
        <v>0</v>
      </c>
      <c r="AK8" s="69">
        <v>9</v>
      </c>
      <c r="AL8" s="27">
        <f t="shared" si="13"/>
        <v>2700</v>
      </c>
      <c r="AM8" s="68">
        <f t="shared" si="18"/>
        <v>3000</v>
      </c>
      <c r="AN8" s="69">
        <v>9</v>
      </c>
      <c r="AO8" s="27">
        <f t="shared" si="14"/>
        <v>180</v>
      </c>
      <c r="AP8" s="69"/>
      <c r="AQ8" s="27">
        <f t="shared" si="15"/>
        <v>0</v>
      </c>
      <c r="AR8" s="68">
        <f t="shared" si="19"/>
        <v>180</v>
      </c>
      <c r="AS8" s="69">
        <v>1</v>
      </c>
      <c r="AT8" s="27">
        <f t="shared" si="20"/>
        <v>200</v>
      </c>
      <c r="AU8" s="69"/>
      <c r="AV8" s="27">
        <f t="shared" si="16"/>
        <v>0</v>
      </c>
      <c r="AW8" s="27">
        <f t="shared" si="21"/>
        <v>200</v>
      </c>
      <c r="AX8" s="69">
        <f t="shared" si="17"/>
        <v>3680</v>
      </c>
      <c r="AY8" s="69">
        <f t="shared" ref="AY8:AY29" si="22">F8*1000</f>
        <v>4000</v>
      </c>
      <c r="AZ8" s="69">
        <v>3680</v>
      </c>
    </row>
    <row r="9" s="136" customFormat="1" ht="25" customHeight="1" spans="1:52">
      <c r="A9" s="68">
        <v>4</v>
      </c>
      <c r="B9" s="149" t="s">
        <v>451</v>
      </c>
      <c r="C9" s="149" t="s">
        <v>452</v>
      </c>
      <c r="D9" s="149" t="s">
        <v>453</v>
      </c>
      <c r="E9" s="58" t="s">
        <v>454</v>
      </c>
      <c r="F9" s="149">
        <v>4</v>
      </c>
      <c r="G9" s="299" t="s">
        <v>455</v>
      </c>
      <c r="H9" s="69"/>
      <c r="I9" s="27">
        <f t="shared" si="0"/>
        <v>0</v>
      </c>
      <c r="J9" s="69"/>
      <c r="K9" s="27">
        <f t="shared" si="1"/>
        <v>0</v>
      </c>
      <c r="L9" s="69"/>
      <c r="M9" s="27">
        <f t="shared" si="2"/>
        <v>0</v>
      </c>
      <c r="N9" s="69"/>
      <c r="O9" s="27">
        <f t="shared" si="3"/>
        <v>0</v>
      </c>
      <c r="P9" s="27">
        <f t="shared" si="4"/>
        <v>0</v>
      </c>
      <c r="Q9" s="69"/>
      <c r="R9" s="27">
        <f t="shared" si="5"/>
        <v>0</v>
      </c>
      <c r="S9" s="69"/>
      <c r="T9" s="27">
        <f t="shared" si="6"/>
        <v>0</v>
      </c>
      <c r="U9" s="69"/>
      <c r="V9" s="69"/>
      <c r="W9" s="27">
        <f t="shared" si="7"/>
        <v>0</v>
      </c>
      <c r="X9" s="69"/>
      <c r="Y9" s="27">
        <f t="shared" si="8"/>
        <v>0</v>
      </c>
      <c r="Z9" s="27">
        <f t="shared" si="9"/>
        <v>0</v>
      </c>
      <c r="AA9" s="69"/>
      <c r="AB9" s="27">
        <f>AA9*600</f>
        <v>0</v>
      </c>
      <c r="AC9" s="69"/>
      <c r="AD9" s="27">
        <v>4</v>
      </c>
      <c r="AE9" s="69"/>
      <c r="AF9" s="27">
        <f t="shared" si="10"/>
        <v>0</v>
      </c>
      <c r="AG9" s="69"/>
      <c r="AH9" s="27">
        <f t="shared" si="11"/>
        <v>0</v>
      </c>
      <c r="AI9" s="69">
        <v>2</v>
      </c>
      <c r="AJ9" s="27">
        <f t="shared" si="12"/>
        <v>600</v>
      </c>
      <c r="AK9" s="69"/>
      <c r="AL9" s="27">
        <f t="shared" si="13"/>
        <v>0</v>
      </c>
      <c r="AM9" s="68">
        <f t="shared" si="18"/>
        <v>600</v>
      </c>
      <c r="AN9" s="69">
        <v>60</v>
      </c>
      <c r="AO9" s="27">
        <f t="shared" si="14"/>
        <v>1200</v>
      </c>
      <c r="AP9" s="69"/>
      <c r="AQ9" s="27">
        <f t="shared" si="15"/>
        <v>0</v>
      </c>
      <c r="AR9" s="68">
        <f t="shared" si="19"/>
        <v>1200</v>
      </c>
      <c r="AS9" s="69"/>
      <c r="AT9" s="27">
        <f t="shared" si="20"/>
        <v>0</v>
      </c>
      <c r="AU9" s="69"/>
      <c r="AV9" s="27">
        <f t="shared" si="16"/>
        <v>0</v>
      </c>
      <c r="AW9" s="27">
        <f t="shared" si="21"/>
        <v>0</v>
      </c>
      <c r="AX9" s="69">
        <f t="shared" si="17"/>
        <v>1800</v>
      </c>
      <c r="AY9" s="69">
        <f t="shared" si="22"/>
        <v>4000</v>
      </c>
      <c r="AZ9" s="69">
        <v>1800</v>
      </c>
    </row>
    <row r="10" s="136" customFormat="1" ht="25" customHeight="1" spans="1:52">
      <c r="A10" s="69">
        <v>5</v>
      </c>
      <c r="B10" s="149" t="s">
        <v>451</v>
      </c>
      <c r="C10" s="149" t="s">
        <v>456</v>
      </c>
      <c r="D10" s="149" t="s">
        <v>457</v>
      </c>
      <c r="E10" s="58" t="s">
        <v>458</v>
      </c>
      <c r="F10" s="149">
        <v>3</v>
      </c>
      <c r="G10" s="299" t="s">
        <v>459</v>
      </c>
      <c r="H10" s="69"/>
      <c r="I10" s="27">
        <f t="shared" si="0"/>
        <v>0</v>
      </c>
      <c r="J10" s="69"/>
      <c r="K10" s="27">
        <f t="shared" si="1"/>
        <v>0</v>
      </c>
      <c r="L10" s="69"/>
      <c r="M10" s="27">
        <f t="shared" si="2"/>
        <v>0</v>
      </c>
      <c r="N10" s="69"/>
      <c r="O10" s="27">
        <f t="shared" si="3"/>
        <v>0</v>
      </c>
      <c r="P10" s="27">
        <f t="shared" si="4"/>
        <v>0</v>
      </c>
      <c r="Q10" s="69">
        <v>2</v>
      </c>
      <c r="R10" s="27">
        <f t="shared" si="5"/>
        <v>600</v>
      </c>
      <c r="S10" s="69"/>
      <c r="T10" s="27">
        <f t="shared" si="6"/>
        <v>0</v>
      </c>
      <c r="U10" s="69"/>
      <c r="V10" s="69"/>
      <c r="W10" s="27">
        <f t="shared" si="7"/>
        <v>0</v>
      </c>
      <c r="X10" s="69"/>
      <c r="Y10" s="27">
        <f t="shared" si="8"/>
        <v>0</v>
      </c>
      <c r="Z10" s="27">
        <f t="shared" si="9"/>
        <v>0</v>
      </c>
      <c r="AA10" s="69"/>
      <c r="AB10" s="27">
        <f t="shared" ref="AB10:AB30" si="23">AA10*600</f>
        <v>0</v>
      </c>
      <c r="AC10" s="69"/>
      <c r="AD10" s="27">
        <v>5</v>
      </c>
      <c r="AE10" s="69"/>
      <c r="AF10" s="27">
        <f t="shared" si="10"/>
        <v>0</v>
      </c>
      <c r="AG10" s="69"/>
      <c r="AH10" s="27">
        <f t="shared" si="11"/>
        <v>0</v>
      </c>
      <c r="AI10" s="69">
        <v>2</v>
      </c>
      <c r="AJ10" s="27">
        <f t="shared" si="12"/>
        <v>600</v>
      </c>
      <c r="AK10" s="69"/>
      <c r="AL10" s="27">
        <f t="shared" si="13"/>
        <v>0</v>
      </c>
      <c r="AM10" s="68">
        <f t="shared" si="18"/>
        <v>600</v>
      </c>
      <c r="AN10" s="69">
        <v>30</v>
      </c>
      <c r="AO10" s="27">
        <f t="shared" si="14"/>
        <v>600</v>
      </c>
      <c r="AP10" s="69"/>
      <c r="AQ10" s="27">
        <f t="shared" si="15"/>
        <v>0</v>
      </c>
      <c r="AR10" s="68">
        <f t="shared" si="19"/>
        <v>600</v>
      </c>
      <c r="AS10" s="69"/>
      <c r="AT10" s="27">
        <f t="shared" si="20"/>
        <v>0</v>
      </c>
      <c r="AU10" s="69"/>
      <c r="AV10" s="27">
        <f t="shared" si="16"/>
        <v>0</v>
      </c>
      <c r="AW10" s="27">
        <f t="shared" si="21"/>
        <v>0</v>
      </c>
      <c r="AX10" s="69">
        <f t="shared" si="17"/>
        <v>1800</v>
      </c>
      <c r="AY10" s="69">
        <f t="shared" si="22"/>
        <v>3000</v>
      </c>
      <c r="AZ10" s="69">
        <v>1800</v>
      </c>
    </row>
    <row r="11" s="136" customFormat="1" ht="25" customHeight="1" spans="1:52">
      <c r="A11" s="68">
        <v>6</v>
      </c>
      <c r="B11" s="149" t="s">
        <v>460</v>
      </c>
      <c r="C11" s="149" t="s">
        <v>461</v>
      </c>
      <c r="D11" s="149" t="s">
        <v>462</v>
      </c>
      <c r="E11" s="58" t="s">
        <v>463</v>
      </c>
      <c r="F11" s="149">
        <v>2</v>
      </c>
      <c r="G11" s="299" t="s">
        <v>464</v>
      </c>
      <c r="H11" s="69"/>
      <c r="I11" s="27">
        <f t="shared" si="0"/>
        <v>0</v>
      </c>
      <c r="J11" s="69"/>
      <c r="K11" s="27">
        <f t="shared" si="1"/>
        <v>0</v>
      </c>
      <c r="L11" s="69"/>
      <c r="M11" s="27">
        <f t="shared" si="2"/>
        <v>0</v>
      </c>
      <c r="N11" s="69"/>
      <c r="O11" s="27">
        <f t="shared" si="3"/>
        <v>0</v>
      </c>
      <c r="P11" s="27">
        <f t="shared" si="4"/>
        <v>0</v>
      </c>
      <c r="Q11" s="69">
        <v>2</v>
      </c>
      <c r="R11" s="27">
        <f t="shared" si="5"/>
        <v>600</v>
      </c>
      <c r="S11" s="69"/>
      <c r="T11" s="27">
        <f t="shared" si="6"/>
        <v>0</v>
      </c>
      <c r="U11" s="69"/>
      <c r="V11" s="69"/>
      <c r="W11" s="27">
        <f t="shared" si="7"/>
        <v>0</v>
      </c>
      <c r="X11" s="69"/>
      <c r="Y11" s="27">
        <f t="shared" si="8"/>
        <v>0</v>
      </c>
      <c r="Z11" s="27">
        <f t="shared" si="9"/>
        <v>0</v>
      </c>
      <c r="AA11" s="69"/>
      <c r="AB11" s="27">
        <f t="shared" si="23"/>
        <v>0</v>
      </c>
      <c r="AC11" s="69"/>
      <c r="AD11" s="27">
        <v>6</v>
      </c>
      <c r="AE11" s="69"/>
      <c r="AF11" s="27">
        <f t="shared" si="10"/>
        <v>0</v>
      </c>
      <c r="AG11" s="69"/>
      <c r="AH11" s="27">
        <f t="shared" si="11"/>
        <v>0</v>
      </c>
      <c r="AI11" s="69"/>
      <c r="AJ11" s="27">
        <f t="shared" si="12"/>
        <v>0</v>
      </c>
      <c r="AK11" s="69"/>
      <c r="AL11" s="27">
        <f t="shared" si="13"/>
        <v>0</v>
      </c>
      <c r="AM11" s="68">
        <f t="shared" si="18"/>
        <v>0</v>
      </c>
      <c r="AN11" s="69"/>
      <c r="AO11" s="27">
        <f t="shared" si="14"/>
        <v>0</v>
      </c>
      <c r="AP11" s="69"/>
      <c r="AQ11" s="27">
        <f t="shared" si="15"/>
        <v>0</v>
      </c>
      <c r="AR11" s="68">
        <f t="shared" si="19"/>
        <v>0</v>
      </c>
      <c r="AS11" s="69"/>
      <c r="AT11" s="27">
        <f t="shared" si="20"/>
        <v>0</v>
      </c>
      <c r="AU11" s="69"/>
      <c r="AV11" s="27">
        <f t="shared" si="16"/>
        <v>0</v>
      </c>
      <c r="AW11" s="27">
        <f t="shared" si="21"/>
        <v>0</v>
      </c>
      <c r="AX11" s="69">
        <f t="shared" si="17"/>
        <v>600</v>
      </c>
      <c r="AY11" s="69">
        <f t="shared" si="22"/>
        <v>2000</v>
      </c>
      <c r="AZ11" s="69">
        <v>600</v>
      </c>
    </row>
    <row r="12" s="136" customFormat="1" ht="25" customHeight="1" spans="1:52">
      <c r="A12" s="69">
        <v>7</v>
      </c>
      <c r="B12" s="149" t="s">
        <v>465</v>
      </c>
      <c r="C12" s="149" t="s">
        <v>466</v>
      </c>
      <c r="D12" s="149" t="s">
        <v>467</v>
      </c>
      <c r="E12" s="58" t="s">
        <v>468</v>
      </c>
      <c r="F12" s="149">
        <v>5</v>
      </c>
      <c r="G12" s="299" t="s">
        <v>469</v>
      </c>
      <c r="H12" s="69"/>
      <c r="I12" s="27">
        <f t="shared" si="0"/>
        <v>0</v>
      </c>
      <c r="J12" s="69"/>
      <c r="K12" s="27">
        <f t="shared" si="1"/>
        <v>0</v>
      </c>
      <c r="L12" s="69"/>
      <c r="M12" s="27">
        <f t="shared" si="2"/>
        <v>0</v>
      </c>
      <c r="N12" s="69"/>
      <c r="O12" s="27">
        <f t="shared" si="3"/>
        <v>0</v>
      </c>
      <c r="P12" s="27">
        <f t="shared" si="4"/>
        <v>0</v>
      </c>
      <c r="Q12" s="69">
        <v>4</v>
      </c>
      <c r="R12" s="27">
        <f t="shared" si="5"/>
        <v>1200</v>
      </c>
      <c r="S12" s="69"/>
      <c r="T12" s="27">
        <f t="shared" si="6"/>
        <v>0</v>
      </c>
      <c r="U12" s="69"/>
      <c r="V12" s="69"/>
      <c r="W12" s="27">
        <f t="shared" si="7"/>
        <v>0</v>
      </c>
      <c r="X12" s="69"/>
      <c r="Y12" s="27">
        <f t="shared" si="8"/>
        <v>0</v>
      </c>
      <c r="Z12" s="27">
        <f t="shared" si="9"/>
        <v>0</v>
      </c>
      <c r="AA12" s="69"/>
      <c r="AB12" s="27">
        <f t="shared" si="23"/>
        <v>0</v>
      </c>
      <c r="AC12" s="69"/>
      <c r="AD12" s="27">
        <v>7</v>
      </c>
      <c r="AE12" s="69">
        <v>2</v>
      </c>
      <c r="AF12" s="27">
        <f t="shared" si="10"/>
        <v>2000</v>
      </c>
      <c r="AG12" s="69"/>
      <c r="AH12" s="27">
        <f t="shared" si="11"/>
        <v>0</v>
      </c>
      <c r="AI12" s="69">
        <v>6</v>
      </c>
      <c r="AJ12" s="27">
        <f t="shared" si="12"/>
        <v>1800</v>
      </c>
      <c r="AK12" s="69"/>
      <c r="AL12" s="27">
        <f t="shared" si="13"/>
        <v>0</v>
      </c>
      <c r="AM12" s="68">
        <f t="shared" si="18"/>
        <v>3800</v>
      </c>
      <c r="AN12" s="69">
        <v>20</v>
      </c>
      <c r="AO12" s="27">
        <f t="shared" si="14"/>
        <v>400</v>
      </c>
      <c r="AP12" s="69">
        <v>10</v>
      </c>
      <c r="AQ12" s="27">
        <f t="shared" si="15"/>
        <v>200</v>
      </c>
      <c r="AR12" s="68">
        <f t="shared" si="19"/>
        <v>600</v>
      </c>
      <c r="AS12" s="69"/>
      <c r="AT12" s="27">
        <f t="shared" si="20"/>
        <v>0</v>
      </c>
      <c r="AU12" s="69"/>
      <c r="AV12" s="27">
        <f t="shared" si="16"/>
        <v>0</v>
      </c>
      <c r="AW12" s="27">
        <f t="shared" si="21"/>
        <v>0</v>
      </c>
      <c r="AX12" s="69">
        <f t="shared" si="17"/>
        <v>5600</v>
      </c>
      <c r="AY12" s="69">
        <f t="shared" si="22"/>
        <v>5000</v>
      </c>
      <c r="AZ12" s="69">
        <v>5000</v>
      </c>
    </row>
    <row r="13" s="136" customFormat="1" ht="25" customHeight="1" spans="1:52">
      <c r="A13" s="68">
        <v>8</v>
      </c>
      <c r="B13" s="149" t="s">
        <v>465</v>
      </c>
      <c r="C13" s="149" t="s">
        <v>470</v>
      </c>
      <c r="D13" s="149" t="s">
        <v>471</v>
      </c>
      <c r="E13" s="58" t="s">
        <v>472</v>
      </c>
      <c r="F13" s="149">
        <v>3</v>
      </c>
      <c r="G13" s="299" t="s">
        <v>473</v>
      </c>
      <c r="H13" s="69"/>
      <c r="I13" s="27">
        <f t="shared" si="0"/>
        <v>0</v>
      </c>
      <c r="J13" s="69"/>
      <c r="K13" s="27">
        <f t="shared" si="1"/>
        <v>0</v>
      </c>
      <c r="L13" s="69"/>
      <c r="M13" s="27">
        <f t="shared" si="2"/>
        <v>0</v>
      </c>
      <c r="N13" s="69"/>
      <c r="O13" s="27">
        <f t="shared" si="3"/>
        <v>0</v>
      </c>
      <c r="P13" s="27">
        <f t="shared" si="4"/>
        <v>0</v>
      </c>
      <c r="Q13" s="69">
        <v>2</v>
      </c>
      <c r="R13" s="27">
        <f t="shared" si="5"/>
        <v>600</v>
      </c>
      <c r="S13" s="69"/>
      <c r="T13" s="27">
        <f t="shared" si="6"/>
        <v>0</v>
      </c>
      <c r="U13" s="69"/>
      <c r="V13" s="69"/>
      <c r="W13" s="27">
        <f t="shared" si="7"/>
        <v>0</v>
      </c>
      <c r="X13" s="69"/>
      <c r="Y13" s="27">
        <f t="shared" si="8"/>
        <v>0</v>
      </c>
      <c r="Z13" s="27">
        <f t="shared" si="9"/>
        <v>0</v>
      </c>
      <c r="AA13" s="69"/>
      <c r="AB13" s="27">
        <f t="shared" si="23"/>
        <v>0</v>
      </c>
      <c r="AC13" s="69"/>
      <c r="AD13" s="27">
        <v>8</v>
      </c>
      <c r="AE13" s="69"/>
      <c r="AF13" s="27">
        <f t="shared" si="10"/>
        <v>0</v>
      </c>
      <c r="AG13" s="69"/>
      <c r="AH13" s="27">
        <f t="shared" si="11"/>
        <v>0</v>
      </c>
      <c r="AI13" s="69"/>
      <c r="AJ13" s="27">
        <f t="shared" si="12"/>
        <v>0</v>
      </c>
      <c r="AK13" s="69"/>
      <c r="AL13" s="27">
        <f t="shared" si="13"/>
        <v>0</v>
      </c>
      <c r="AM13" s="68">
        <f t="shared" si="18"/>
        <v>0</v>
      </c>
      <c r="AN13" s="69">
        <v>20</v>
      </c>
      <c r="AO13" s="27">
        <f t="shared" si="14"/>
        <v>400</v>
      </c>
      <c r="AP13" s="69">
        <v>10</v>
      </c>
      <c r="AQ13" s="27">
        <f t="shared" si="15"/>
        <v>200</v>
      </c>
      <c r="AR13" s="68">
        <f t="shared" si="19"/>
        <v>600</v>
      </c>
      <c r="AS13" s="69"/>
      <c r="AT13" s="27">
        <f t="shared" si="20"/>
        <v>0</v>
      </c>
      <c r="AU13" s="69"/>
      <c r="AV13" s="27">
        <f t="shared" si="16"/>
        <v>0</v>
      </c>
      <c r="AW13" s="27">
        <f t="shared" si="21"/>
        <v>0</v>
      </c>
      <c r="AX13" s="69">
        <f t="shared" si="17"/>
        <v>1200</v>
      </c>
      <c r="AY13" s="69">
        <f t="shared" si="22"/>
        <v>3000</v>
      </c>
      <c r="AZ13" s="69">
        <v>1200</v>
      </c>
    </row>
    <row r="14" s="136" customFormat="1" ht="25" customHeight="1" spans="1:52">
      <c r="A14" s="69">
        <v>9</v>
      </c>
      <c r="B14" s="149" t="s">
        <v>465</v>
      </c>
      <c r="C14" s="149" t="s">
        <v>466</v>
      </c>
      <c r="D14" s="149" t="s">
        <v>474</v>
      </c>
      <c r="E14" s="58" t="s">
        <v>475</v>
      </c>
      <c r="F14" s="149">
        <v>4</v>
      </c>
      <c r="G14" s="299" t="s">
        <v>476</v>
      </c>
      <c r="H14" s="69"/>
      <c r="I14" s="27">
        <f t="shared" si="0"/>
        <v>0</v>
      </c>
      <c r="J14" s="69"/>
      <c r="K14" s="27">
        <f t="shared" si="1"/>
        <v>0</v>
      </c>
      <c r="L14" s="69"/>
      <c r="M14" s="27">
        <f t="shared" si="2"/>
        <v>0</v>
      </c>
      <c r="N14" s="69"/>
      <c r="O14" s="27">
        <f t="shared" si="3"/>
        <v>0</v>
      </c>
      <c r="P14" s="27">
        <f t="shared" si="4"/>
        <v>0</v>
      </c>
      <c r="Q14" s="69">
        <v>2</v>
      </c>
      <c r="R14" s="27">
        <f t="shared" si="5"/>
        <v>600</v>
      </c>
      <c r="S14" s="69"/>
      <c r="T14" s="27">
        <f t="shared" si="6"/>
        <v>0</v>
      </c>
      <c r="U14" s="69"/>
      <c r="V14" s="69"/>
      <c r="W14" s="27">
        <f t="shared" si="7"/>
        <v>0</v>
      </c>
      <c r="X14" s="69"/>
      <c r="Y14" s="27">
        <f t="shared" si="8"/>
        <v>0</v>
      </c>
      <c r="Z14" s="27">
        <f t="shared" si="9"/>
        <v>0</v>
      </c>
      <c r="AA14" s="69"/>
      <c r="AB14" s="27">
        <f t="shared" si="23"/>
        <v>0</v>
      </c>
      <c r="AC14" s="69"/>
      <c r="AD14" s="27">
        <v>9</v>
      </c>
      <c r="AE14" s="69"/>
      <c r="AF14" s="27">
        <f t="shared" si="10"/>
        <v>0</v>
      </c>
      <c r="AG14" s="69"/>
      <c r="AH14" s="27">
        <f t="shared" si="11"/>
        <v>0</v>
      </c>
      <c r="AI14" s="69">
        <v>2</v>
      </c>
      <c r="AJ14" s="27">
        <f t="shared" si="12"/>
        <v>600</v>
      </c>
      <c r="AK14" s="69"/>
      <c r="AL14" s="27">
        <f t="shared" si="13"/>
        <v>0</v>
      </c>
      <c r="AM14" s="68">
        <f t="shared" si="18"/>
        <v>600</v>
      </c>
      <c r="AN14" s="69">
        <v>15</v>
      </c>
      <c r="AO14" s="27">
        <f t="shared" si="14"/>
        <v>300</v>
      </c>
      <c r="AP14" s="69"/>
      <c r="AQ14" s="27">
        <f t="shared" si="15"/>
        <v>0</v>
      </c>
      <c r="AR14" s="68">
        <f t="shared" si="19"/>
        <v>300</v>
      </c>
      <c r="AS14" s="69"/>
      <c r="AT14" s="27">
        <f t="shared" si="20"/>
        <v>0</v>
      </c>
      <c r="AU14" s="69"/>
      <c r="AV14" s="27">
        <f t="shared" si="16"/>
        <v>0</v>
      </c>
      <c r="AW14" s="27">
        <f t="shared" si="21"/>
        <v>0</v>
      </c>
      <c r="AX14" s="69">
        <f t="shared" si="17"/>
        <v>1500</v>
      </c>
      <c r="AY14" s="69">
        <f t="shared" si="22"/>
        <v>4000</v>
      </c>
      <c r="AZ14" s="69">
        <v>1500</v>
      </c>
    </row>
    <row r="15" s="136" customFormat="1" ht="25" customHeight="1" spans="1:52">
      <c r="A15" s="68">
        <v>10</v>
      </c>
      <c r="B15" s="149" t="s">
        <v>477</v>
      </c>
      <c r="C15" s="149" t="s">
        <v>478</v>
      </c>
      <c r="D15" s="149" t="s">
        <v>479</v>
      </c>
      <c r="E15" s="58" t="s">
        <v>480</v>
      </c>
      <c r="F15" s="149">
        <v>5</v>
      </c>
      <c r="G15" s="299" t="s">
        <v>481</v>
      </c>
      <c r="H15" s="69"/>
      <c r="I15" s="27">
        <f t="shared" si="0"/>
        <v>0</v>
      </c>
      <c r="J15" s="69"/>
      <c r="K15" s="27">
        <f t="shared" si="1"/>
        <v>0</v>
      </c>
      <c r="L15" s="69"/>
      <c r="M15" s="27">
        <f t="shared" si="2"/>
        <v>0</v>
      </c>
      <c r="N15" s="69"/>
      <c r="O15" s="27">
        <f t="shared" si="3"/>
        <v>0</v>
      </c>
      <c r="P15" s="27">
        <f t="shared" si="4"/>
        <v>0</v>
      </c>
      <c r="Q15" s="69">
        <v>2</v>
      </c>
      <c r="R15" s="27">
        <f t="shared" si="5"/>
        <v>600</v>
      </c>
      <c r="S15" s="69"/>
      <c r="T15" s="27">
        <f t="shared" si="6"/>
        <v>0</v>
      </c>
      <c r="U15" s="69"/>
      <c r="V15" s="69">
        <v>1</v>
      </c>
      <c r="W15" s="27">
        <f t="shared" si="7"/>
        <v>400</v>
      </c>
      <c r="X15" s="69"/>
      <c r="Y15" s="27">
        <f t="shared" si="8"/>
        <v>0</v>
      </c>
      <c r="Z15" s="27">
        <f t="shared" si="9"/>
        <v>400</v>
      </c>
      <c r="AA15" s="69"/>
      <c r="AB15" s="27">
        <f t="shared" si="23"/>
        <v>0</v>
      </c>
      <c r="AC15" s="69"/>
      <c r="AD15" s="27">
        <v>10</v>
      </c>
      <c r="AE15" s="69"/>
      <c r="AF15" s="27">
        <f t="shared" si="10"/>
        <v>0</v>
      </c>
      <c r="AG15" s="69"/>
      <c r="AH15" s="27">
        <f t="shared" si="11"/>
        <v>0</v>
      </c>
      <c r="AI15" s="69">
        <v>2</v>
      </c>
      <c r="AJ15" s="27">
        <f t="shared" si="12"/>
        <v>600</v>
      </c>
      <c r="AK15" s="69"/>
      <c r="AL15" s="27">
        <f t="shared" si="13"/>
        <v>0</v>
      </c>
      <c r="AM15" s="68">
        <f t="shared" si="18"/>
        <v>600</v>
      </c>
      <c r="AN15" s="69">
        <v>10</v>
      </c>
      <c r="AO15" s="27">
        <f t="shared" si="14"/>
        <v>200</v>
      </c>
      <c r="AP15" s="69"/>
      <c r="AQ15" s="27">
        <f t="shared" si="15"/>
        <v>0</v>
      </c>
      <c r="AR15" s="68">
        <f t="shared" si="19"/>
        <v>200</v>
      </c>
      <c r="AS15" s="69"/>
      <c r="AT15" s="27">
        <f t="shared" si="20"/>
        <v>0</v>
      </c>
      <c r="AU15" s="69"/>
      <c r="AV15" s="27">
        <f t="shared" si="16"/>
        <v>0</v>
      </c>
      <c r="AW15" s="27">
        <f t="shared" si="21"/>
        <v>0</v>
      </c>
      <c r="AX15" s="69">
        <f t="shared" si="17"/>
        <v>1800</v>
      </c>
      <c r="AY15" s="69">
        <f t="shared" si="22"/>
        <v>5000</v>
      </c>
      <c r="AZ15" s="69">
        <v>1800</v>
      </c>
    </row>
    <row r="16" s="136" customFormat="1" ht="25" customHeight="1" spans="1:52">
      <c r="A16" s="69">
        <v>11</v>
      </c>
      <c r="B16" s="149" t="s">
        <v>477</v>
      </c>
      <c r="C16" s="149" t="s">
        <v>482</v>
      </c>
      <c r="D16" s="149" t="s">
        <v>483</v>
      </c>
      <c r="E16" s="58" t="s">
        <v>480</v>
      </c>
      <c r="F16" s="149">
        <v>3</v>
      </c>
      <c r="G16" s="299" t="s">
        <v>484</v>
      </c>
      <c r="H16" s="69"/>
      <c r="I16" s="27">
        <f t="shared" si="0"/>
        <v>0</v>
      </c>
      <c r="J16" s="69"/>
      <c r="K16" s="27">
        <f t="shared" si="1"/>
        <v>0</v>
      </c>
      <c r="L16" s="69"/>
      <c r="M16" s="27">
        <f t="shared" si="2"/>
        <v>0</v>
      </c>
      <c r="N16" s="69"/>
      <c r="O16" s="27">
        <f t="shared" si="3"/>
        <v>0</v>
      </c>
      <c r="P16" s="27">
        <f t="shared" si="4"/>
        <v>0</v>
      </c>
      <c r="Q16" s="69">
        <v>2.5</v>
      </c>
      <c r="R16" s="27">
        <f t="shared" si="5"/>
        <v>750</v>
      </c>
      <c r="S16" s="69"/>
      <c r="T16" s="27">
        <f t="shared" si="6"/>
        <v>0</v>
      </c>
      <c r="U16" s="69"/>
      <c r="V16" s="69"/>
      <c r="W16" s="27">
        <f t="shared" si="7"/>
        <v>0</v>
      </c>
      <c r="X16" s="69"/>
      <c r="Y16" s="27">
        <f t="shared" si="8"/>
        <v>0</v>
      </c>
      <c r="Z16" s="27">
        <f t="shared" si="9"/>
        <v>0</v>
      </c>
      <c r="AA16" s="69"/>
      <c r="AB16" s="27">
        <f t="shared" si="23"/>
        <v>0</v>
      </c>
      <c r="AC16" s="69"/>
      <c r="AD16" s="27">
        <v>11</v>
      </c>
      <c r="AE16" s="69">
        <v>1</v>
      </c>
      <c r="AF16" s="27">
        <f t="shared" si="10"/>
        <v>1000</v>
      </c>
      <c r="AG16" s="69"/>
      <c r="AH16" s="27">
        <f t="shared" si="11"/>
        <v>0</v>
      </c>
      <c r="AI16" s="69">
        <v>1</v>
      </c>
      <c r="AJ16" s="27">
        <f t="shared" si="12"/>
        <v>300</v>
      </c>
      <c r="AK16" s="69"/>
      <c r="AL16" s="27">
        <f t="shared" si="13"/>
        <v>0</v>
      </c>
      <c r="AM16" s="68">
        <f t="shared" si="18"/>
        <v>1300</v>
      </c>
      <c r="AN16" s="69"/>
      <c r="AO16" s="27">
        <f t="shared" si="14"/>
        <v>0</v>
      </c>
      <c r="AP16" s="69"/>
      <c r="AQ16" s="27">
        <f t="shared" si="15"/>
        <v>0</v>
      </c>
      <c r="AR16" s="68">
        <f t="shared" si="19"/>
        <v>0</v>
      </c>
      <c r="AS16" s="69"/>
      <c r="AT16" s="27">
        <f t="shared" si="20"/>
        <v>0</v>
      </c>
      <c r="AU16" s="69"/>
      <c r="AV16" s="27">
        <f t="shared" si="16"/>
        <v>0</v>
      </c>
      <c r="AW16" s="27">
        <f t="shared" si="21"/>
        <v>0</v>
      </c>
      <c r="AX16" s="69">
        <f t="shared" si="17"/>
        <v>2050</v>
      </c>
      <c r="AY16" s="69">
        <f t="shared" si="22"/>
        <v>3000</v>
      </c>
      <c r="AZ16" s="69">
        <v>2050</v>
      </c>
    </row>
    <row r="17" s="136" customFormat="1" ht="25" customHeight="1" spans="1:52">
      <c r="A17" s="68">
        <v>12</v>
      </c>
      <c r="B17" s="149" t="s">
        <v>477</v>
      </c>
      <c r="C17" s="149" t="s">
        <v>485</v>
      </c>
      <c r="D17" s="149" t="s">
        <v>486</v>
      </c>
      <c r="E17" s="58" t="s">
        <v>480</v>
      </c>
      <c r="F17" s="149">
        <v>3</v>
      </c>
      <c r="G17" s="299" t="s">
        <v>487</v>
      </c>
      <c r="H17" s="69"/>
      <c r="I17" s="27">
        <f t="shared" si="0"/>
        <v>0</v>
      </c>
      <c r="J17" s="69"/>
      <c r="K17" s="27">
        <f t="shared" si="1"/>
        <v>0</v>
      </c>
      <c r="L17" s="69"/>
      <c r="M17" s="27">
        <f t="shared" si="2"/>
        <v>0</v>
      </c>
      <c r="N17" s="69"/>
      <c r="O17" s="27">
        <f t="shared" si="3"/>
        <v>0</v>
      </c>
      <c r="P17" s="27">
        <f t="shared" si="4"/>
        <v>0</v>
      </c>
      <c r="Q17" s="69">
        <v>1</v>
      </c>
      <c r="R17" s="27">
        <f t="shared" si="5"/>
        <v>300</v>
      </c>
      <c r="S17" s="69"/>
      <c r="T17" s="27">
        <f t="shared" si="6"/>
        <v>0</v>
      </c>
      <c r="U17" s="69"/>
      <c r="V17" s="69"/>
      <c r="W17" s="27">
        <f t="shared" si="7"/>
        <v>0</v>
      </c>
      <c r="X17" s="69"/>
      <c r="Y17" s="27">
        <f t="shared" si="8"/>
        <v>0</v>
      </c>
      <c r="Z17" s="27">
        <f t="shared" si="9"/>
        <v>0</v>
      </c>
      <c r="AA17" s="69"/>
      <c r="AB17" s="27">
        <f t="shared" si="23"/>
        <v>0</v>
      </c>
      <c r="AC17" s="69"/>
      <c r="AD17" s="27">
        <v>12</v>
      </c>
      <c r="AE17" s="69">
        <v>2</v>
      </c>
      <c r="AF17" s="27">
        <f t="shared" si="10"/>
        <v>2000</v>
      </c>
      <c r="AG17" s="69"/>
      <c r="AH17" s="27">
        <f t="shared" si="11"/>
        <v>0</v>
      </c>
      <c r="AI17" s="69"/>
      <c r="AJ17" s="27">
        <f t="shared" si="12"/>
        <v>0</v>
      </c>
      <c r="AK17" s="69"/>
      <c r="AL17" s="27">
        <f t="shared" si="13"/>
        <v>0</v>
      </c>
      <c r="AM17" s="68">
        <f t="shared" si="18"/>
        <v>2000</v>
      </c>
      <c r="AN17" s="69"/>
      <c r="AO17" s="27">
        <f t="shared" si="14"/>
        <v>0</v>
      </c>
      <c r="AP17" s="69"/>
      <c r="AQ17" s="27">
        <f t="shared" si="15"/>
        <v>0</v>
      </c>
      <c r="AR17" s="68">
        <f t="shared" si="19"/>
        <v>0</v>
      </c>
      <c r="AS17" s="69"/>
      <c r="AT17" s="27">
        <f t="shared" si="20"/>
        <v>0</v>
      </c>
      <c r="AU17" s="69"/>
      <c r="AV17" s="27">
        <f t="shared" si="16"/>
        <v>0</v>
      </c>
      <c r="AW17" s="27">
        <f t="shared" si="21"/>
        <v>0</v>
      </c>
      <c r="AX17" s="69">
        <f t="shared" si="17"/>
        <v>2300</v>
      </c>
      <c r="AY17" s="69">
        <f t="shared" si="22"/>
        <v>3000</v>
      </c>
      <c r="AZ17" s="69">
        <v>2300</v>
      </c>
    </row>
    <row r="18" s="136" customFormat="1" ht="25" customHeight="1" spans="1:52">
      <c r="A18" s="69">
        <v>13</v>
      </c>
      <c r="B18" s="149" t="s">
        <v>488</v>
      </c>
      <c r="C18" s="149" t="s">
        <v>489</v>
      </c>
      <c r="D18" s="149" t="s">
        <v>490</v>
      </c>
      <c r="E18" s="58" t="s">
        <v>491</v>
      </c>
      <c r="F18" s="149">
        <v>1</v>
      </c>
      <c r="G18" s="299" t="s">
        <v>492</v>
      </c>
      <c r="H18" s="69"/>
      <c r="I18" s="27">
        <f t="shared" si="0"/>
        <v>0</v>
      </c>
      <c r="J18" s="69"/>
      <c r="K18" s="27">
        <f t="shared" si="1"/>
        <v>0</v>
      </c>
      <c r="L18" s="69"/>
      <c r="M18" s="27">
        <f t="shared" si="2"/>
        <v>0</v>
      </c>
      <c r="N18" s="69"/>
      <c r="O18" s="27">
        <f t="shared" si="3"/>
        <v>0</v>
      </c>
      <c r="P18" s="27">
        <f t="shared" si="4"/>
        <v>0</v>
      </c>
      <c r="Q18" s="69">
        <v>1.5</v>
      </c>
      <c r="R18" s="27">
        <f t="shared" si="5"/>
        <v>450</v>
      </c>
      <c r="S18" s="69"/>
      <c r="T18" s="27">
        <f t="shared" si="6"/>
        <v>0</v>
      </c>
      <c r="U18" s="69"/>
      <c r="V18" s="69"/>
      <c r="W18" s="27">
        <f t="shared" si="7"/>
        <v>0</v>
      </c>
      <c r="X18" s="69"/>
      <c r="Y18" s="27">
        <f t="shared" si="8"/>
        <v>0</v>
      </c>
      <c r="Z18" s="27">
        <f t="shared" si="9"/>
        <v>0</v>
      </c>
      <c r="AA18" s="69"/>
      <c r="AB18" s="27">
        <f t="shared" si="23"/>
        <v>0</v>
      </c>
      <c r="AC18" s="69"/>
      <c r="AD18" s="27">
        <v>13</v>
      </c>
      <c r="AE18" s="69"/>
      <c r="AF18" s="27">
        <f t="shared" si="10"/>
        <v>0</v>
      </c>
      <c r="AG18" s="69"/>
      <c r="AH18" s="27">
        <f t="shared" si="11"/>
        <v>0</v>
      </c>
      <c r="AI18" s="69"/>
      <c r="AJ18" s="27">
        <f t="shared" si="12"/>
        <v>0</v>
      </c>
      <c r="AK18" s="69"/>
      <c r="AL18" s="27">
        <f t="shared" si="13"/>
        <v>0</v>
      </c>
      <c r="AM18" s="68">
        <f t="shared" si="18"/>
        <v>0</v>
      </c>
      <c r="AN18" s="69">
        <v>12</v>
      </c>
      <c r="AO18" s="27">
        <f t="shared" si="14"/>
        <v>240</v>
      </c>
      <c r="AP18" s="69">
        <v>10</v>
      </c>
      <c r="AQ18" s="27">
        <f t="shared" si="15"/>
        <v>200</v>
      </c>
      <c r="AR18" s="68">
        <f t="shared" si="19"/>
        <v>440</v>
      </c>
      <c r="AS18" s="69"/>
      <c r="AT18" s="27">
        <f t="shared" si="20"/>
        <v>0</v>
      </c>
      <c r="AU18" s="69"/>
      <c r="AV18" s="27">
        <f t="shared" si="16"/>
        <v>0</v>
      </c>
      <c r="AW18" s="27">
        <f t="shared" si="21"/>
        <v>0</v>
      </c>
      <c r="AX18" s="69">
        <f t="shared" si="17"/>
        <v>890</v>
      </c>
      <c r="AY18" s="69">
        <f t="shared" si="22"/>
        <v>1000</v>
      </c>
      <c r="AZ18" s="69">
        <v>890</v>
      </c>
    </row>
    <row r="19" s="136" customFormat="1" ht="25" customHeight="1" spans="1:52">
      <c r="A19" s="68">
        <v>14</v>
      </c>
      <c r="B19" s="149" t="s">
        <v>493</v>
      </c>
      <c r="C19" s="149" t="s">
        <v>494</v>
      </c>
      <c r="D19" s="149" t="s">
        <v>495</v>
      </c>
      <c r="E19" s="58" t="s">
        <v>496</v>
      </c>
      <c r="F19" s="149">
        <v>4</v>
      </c>
      <c r="G19" s="299" t="s">
        <v>497</v>
      </c>
      <c r="H19" s="69"/>
      <c r="I19" s="27">
        <f t="shared" si="0"/>
        <v>0</v>
      </c>
      <c r="J19" s="69"/>
      <c r="K19" s="27">
        <f t="shared" si="1"/>
        <v>0</v>
      </c>
      <c r="L19" s="69"/>
      <c r="M19" s="27">
        <f t="shared" si="2"/>
        <v>0</v>
      </c>
      <c r="N19" s="69"/>
      <c r="O19" s="27">
        <f t="shared" si="3"/>
        <v>0</v>
      </c>
      <c r="P19" s="27">
        <f t="shared" si="4"/>
        <v>0</v>
      </c>
      <c r="Q19" s="69">
        <v>1.5</v>
      </c>
      <c r="R19" s="27">
        <f t="shared" si="5"/>
        <v>450</v>
      </c>
      <c r="S19" s="69"/>
      <c r="T19" s="27">
        <f t="shared" si="6"/>
        <v>0</v>
      </c>
      <c r="U19" s="69"/>
      <c r="V19" s="69"/>
      <c r="W19" s="27">
        <f t="shared" si="7"/>
        <v>0</v>
      </c>
      <c r="X19" s="69"/>
      <c r="Y19" s="27">
        <f t="shared" si="8"/>
        <v>0</v>
      </c>
      <c r="Z19" s="27">
        <f t="shared" si="9"/>
        <v>0</v>
      </c>
      <c r="AA19" s="69"/>
      <c r="AB19" s="27">
        <f t="shared" si="23"/>
        <v>0</v>
      </c>
      <c r="AC19" s="69"/>
      <c r="AD19" s="27">
        <v>14</v>
      </c>
      <c r="AE19" s="69">
        <v>1</v>
      </c>
      <c r="AF19" s="27">
        <f t="shared" si="10"/>
        <v>1000</v>
      </c>
      <c r="AG19" s="69"/>
      <c r="AH19" s="27">
        <f t="shared" si="11"/>
        <v>0</v>
      </c>
      <c r="AI19" s="69"/>
      <c r="AJ19" s="27">
        <f t="shared" si="12"/>
        <v>0</v>
      </c>
      <c r="AK19" s="69"/>
      <c r="AL19" s="27">
        <f t="shared" si="13"/>
        <v>0</v>
      </c>
      <c r="AM19" s="68">
        <f t="shared" si="18"/>
        <v>1000</v>
      </c>
      <c r="AN19" s="69">
        <v>30</v>
      </c>
      <c r="AO19" s="27">
        <f t="shared" si="14"/>
        <v>600</v>
      </c>
      <c r="AP19" s="69">
        <v>15</v>
      </c>
      <c r="AQ19" s="27">
        <f t="shared" si="15"/>
        <v>300</v>
      </c>
      <c r="AR19" s="68">
        <f t="shared" si="19"/>
        <v>900</v>
      </c>
      <c r="AS19" s="69"/>
      <c r="AT19" s="27">
        <f t="shared" si="20"/>
        <v>0</v>
      </c>
      <c r="AU19" s="69"/>
      <c r="AV19" s="27">
        <f t="shared" si="16"/>
        <v>0</v>
      </c>
      <c r="AW19" s="27">
        <f t="shared" si="21"/>
        <v>0</v>
      </c>
      <c r="AX19" s="69">
        <f t="shared" si="17"/>
        <v>2350</v>
      </c>
      <c r="AY19" s="69">
        <f t="shared" si="22"/>
        <v>4000</v>
      </c>
      <c r="AZ19" s="69">
        <v>2350</v>
      </c>
    </row>
    <row r="20" s="136" customFormat="1" ht="25" customHeight="1" spans="1:52">
      <c r="A20" s="69">
        <v>15</v>
      </c>
      <c r="B20" s="149" t="s">
        <v>493</v>
      </c>
      <c r="C20" s="149" t="s">
        <v>498</v>
      </c>
      <c r="D20" s="149" t="s">
        <v>499</v>
      </c>
      <c r="E20" s="58" t="s">
        <v>500</v>
      </c>
      <c r="F20" s="149">
        <v>4</v>
      </c>
      <c r="G20" s="299" t="s">
        <v>501</v>
      </c>
      <c r="H20" s="69"/>
      <c r="I20" s="27">
        <f t="shared" si="0"/>
        <v>0</v>
      </c>
      <c r="J20" s="69"/>
      <c r="K20" s="27">
        <f t="shared" si="1"/>
        <v>0</v>
      </c>
      <c r="L20" s="69"/>
      <c r="M20" s="27">
        <f t="shared" si="2"/>
        <v>0</v>
      </c>
      <c r="N20" s="69"/>
      <c r="O20" s="27">
        <f t="shared" si="3"/>
        <v>0</v>
      </c>
      <c r="P20" s="27">
        <f t="shared" si="4"/>
        <v>0</v>
      </c>
      <c r="Q20" s="69">
        <v>2</v>
      </c>
      <c r="R20" s="27">
        <f t="shared" si="5"/>
        <v>600</v>
      </c>
      <c r="S20" s="69"/>
      <c r="T20" s="27">
        <f t="shared" si="6"/>
        <v>0</v>
      </c>
      <c r="U20" s="69"/>
      <c r="V20" s="69"/>
      <c r="W20" s="27">
        <f t="shared" si="7"/>
        <v>0</v>
      </c>
      <c r="X20" s="69"/>
      <c r="Y20" s="27">
        <f t="shared" si="8"/>
        <v>0</v>
      </c>
      <c r="Z20" s="27">
        <f t="shared" si="9"/>
        <v>0</v>
      </c>
      <c r="AA20" s="69"/>
      <c r="AB20" s="27">
        <f t="shared" si="23"/>
        <v>0</v>
      </c>
      <c r="AC20" s="69"/>
      <c r="AD20" s="27">
        <v>15</v>
      </c>
      <c r="AE20" s="69"/>
      <c r="AF20" s="27">
        <f t="shared" si="10"/>
        <v>0</v>
      </c>
      <c r="AG20" s="69"/>
      <c r="AH20" s="27">
        <f t="shared" si="11"/>
        <v>0</v>
      </c>
      <c r="AI20" s="69">
        <v>2</v>
      </c>
      <c r="AJ20" s="27">
        <f t="shared" si="12"/>
        <v>600</v>
      </c>
      <c r="AK20" s="69"/>
      <c r="AL20" s="27">
        <f t="shared" si="13"/>
        <v>0</v>
      </c>
      <c r="AM20" s="68">
        <f t="shared" si="18"/>
        <v>600</v>
      </c>
      <c r="AN20" s="69"/>
      <c r="AO20" s="27">
        <f t="shared" si="14"/>
        <v>0</v>
      </c>
      <c r="AP20" s="69"/>
      <c r="AQ20" s="27">
        <f t="shared" si="15"/>
        <v>0</v>
      </c>
      <c r="AR20" s="68">
        <f t="shared" si="19"/>
        <v>0</v>
      </c>
      <c r="AS20" s="69"/>
      <c r="AT20" s="27">
        <f t="shared" si="20"/>
        <v>0</v>
      </c>
      <c r="AU20" s="69"/>
      <c r="AV20" s="27">
        <f t="shared" si="16"/>
        <v>0</v>
      </c>
      <c r="AW20" s="27">
        <f t="shared" si="21"/>
        <v>0</v>
      </c>
      <c r="AX20" s="69">
        <f t="shared" si="17"/>
        <v>1200</v>
      </c>
      <c r="AY20" s="69">
        <f t="shared" si="22"/>
        <v>4000</v>
      </c>
      <c r="AZ20" s="69">
        <v>1200</v>
      </c>
    </row>
    <row r="21" s="136" customFormat="1" ht="25" customHeight="1" spans="1:52">
      <c r="A21" s="68">
        <v>16</v>
      </c>
      <c r="B21" s="149" t="s">
        <v>502</v>
      </c>
      <c r="C21" s="149" t="s">
        <v>503</v>
      </c>
      <c r="D21" s="149" t="s">
        <v>504</v>
      </c>
      <c r="E21" s="58" t="s">
        <v>505</v>
      </c>
      <c r="F21" s="149">
        <v>4</v>
      </c>
      <c r="G21" s="299" t="s">
        <v>506</v>
      </c>
      <c r="H21" s="69"/>
      <c r="I21" s="27">
        <f t="shared" si="0"/>
        <v>0</v>
      </c>
      <c r="J21" s="69"/>
      <c r="K21" s="27">
        <f t="shared" si="1"/>
        <v>0</v>
      </c>
      <c r="L21" s="69"/>
      <c r="M21" s="27">
        <f t="shared" si="2"/>
        <v>0</v>
      </c>
      <c r="N21" s="69"/>
      <c r="O21" s="27">
        <f t="shared" si="3"/>
        <v>0</v>
      </c>
      <c r="P21" s="27">
        <f t="shared" si="4"/>
        <v>0</v>
      </c>
      <c r="Q21" s="69">
        <v>4</v>
      </c>
      <c r="R21" s="27">
        <f t="shared" si="5"/>
        <v>1200</v>
      </c>
      <c r="S21" s="69"/>
      <c r="T21" s="27">
        <f t="shared" si="6"/>
        <v>0</v>
      </c>
      <c r="U21" s="69"/>
      <c r="V21" s="69"/>
      <c r="W21" s="27">
        <f t="shared" si="7"/>
        <v>0</v>
      </c>
      <c r="X21" s="69"/>
      <c r="Y21" s="27">
        <f t="shared" si="8"/>
        <v>0</v>
      </c>
      <c r="Z21" s="27">
        <f t="shared" si="9"/>
        <v>0</v>
      </c>
      <c r="AA21" s="69"/>
      <c r="AB21" s="27">
        <f t="shared" si="23"/>
        <v>0</v>
      </c>
      <c r="AC21" s="69"/>
      <c r="AD21" s="27">
        <v>16</v>
      </c>
      <c r="AE21" s="69"/>
      <c r="AF21" s="27">
        <f t="shared" si="10"/>
        <v>0</v>
      </c>
      <c r="AG21" s="69"/>
      <c r="AH21" s="27">
        <f t="shared" si="11"/>
        <v>0</v>
      </c>
      <c r="AI21" s="69">
        <v>3</v>
      </c>
      <c r="AJ21" s="27">
        <f t="shared" si="12"/>
        <v>900</v>
      </c>
      <c r="AK21" s="69"/>
      <c r="AL21" s="27">
        <f t="shared" si="13"/>
        <v>0</v>
      </c>
      <c r="AM21" s="68">
        <f t="shared" si="18"/>
        <v>900</v>
      </c>
      <c r="AN21" s="69"/>
      <c r="AO21" s="27">
        <f t="shared" si="14"/>
        <v>0</v>
      </c>
      <c r="AP21" s="69"/>
      <c r="AQ21" s="27">
        <f t="shared" si="15"/>
        <v>0</v>
      </c>
      <c r="AR21" s="68">
        <f t="shared" si="19"/>
        <v>0</v>
      </c>
      <c r="AS21" s="69"/>
      <c r="AT21" s="27">
        <f t="shared" si="20"/>
        <v>0</v>
      </c>
      <c r="AU21" s="69"/>
      <c r="AV21" s="27">
        <f t="shared" si="16"/>
        <v>0</v>
      </c>
      <c r="AW21" s="27">
        <f t="shared" si="21"/>
        <v>0</v>
      </c>
      <c r="AX21" s="69">
        <f t="shared" si="17"/>
        <v>2100</v>
      </c>
      <c r="AY21" s="69">
        <f t="shared" si="22"/>
        <v>4000</v>
      </c>
      <c r="AZ21" s="69">
        <v>2100</v>
      </c>
    </row>
    <row r="22" s="136" customFormat="1" ht="25" customHeight="1" spans="1:52">
      <c r="A22" s="69">
        <v>17</v>
      </c>
      <c r="B22" s="149" t="s">
        <v>502</v>
      </c>
      <c r="C22" s="149" t="s">
        <v>507</v>
      </c>
      <c r="D22" s="149" t="s">
        <v>508</v>
      </c>
      <c r="E22" s="58" t="s">
        <v>509</v>
      </c>
      <c r="F22" s="149">
        <v>3</v>
      </c>
      <c r="G22" s="299" t="s">
        <v>510</v>
      </c>
      <c r="H22" s="69"/>
      <c r="I22" s="27">
        <f t="shared" si="0"/>
        <v>0</v>
      </c>
      <c r="J22" s="69"/>
      <c r="K22" s="27">
        <f t="shared" si="1"/>
        <v>0</v>
      </c>
      <c r="L22" s="69"/>
      <c r="M22" s="27">
        <f t="shared" si="2"/>
        <v>0</v>
      </c>
      <c r="N22" s="69"/>
      <c r="O22" s="27">
        <f t="shared" si="3"/>
        <v>0</v>
      </c>
      <c r="P22" s="27">
        <f t="shared" si="4"/>
        <v>0</v>
      </c>
      <c r="Q22" s="69">
        <v>0.5</v>
      </c>
      <c r="R22" s="27">
        <f t="shared" si="5"/>
        <v>150</v>
      </c>
      <c r="S22" s="69"/>
      <c r="T22" s="27">
        <f t="shared" si="6"/>
        <v>0</v>
      </c>
      <c r="U22" s="69"/>
      <c r="V22" s="69"/>
      <c r="W22" s="27">
        <f t="shared" si="7"/>
        <v>0</v>
      </c>
      <c r="X22" s="69"/>
      <c r="Y22" s="27">
        <f t="shared" si="8"/>
        <v>0</v>
      </c>
      <c r="Z22" s="27">
        <f t="shared" si="9"/>
        <v>0</v>
      </c>
      <c r="AA22" s="69"/>
      <c r="AB22" s="27">
        <f t="shared" si="23"/>
        <v>0</v>
      </c>
      <c r="AC22" s="69"/>
      <c r="AD22" s="27">
        <v>17</v>
      </c>
      <c r="AE22" s="69"/>
      <c r="AF22" s="27">
        <f t="shared" si="10"/>
        <v>0</v>
      </c>
      <c r="AG22" s="69"/>
      <c r="AH22" s="27">
        <f t="shared" si="11"/>
        <v>0</v>
      </c>
      <c r="AI22" s="69"/>
      <c r="AJ22" s="27">
        <f t="shared" si="12"/>
        <v>0</v>
      </c>
      <c r="AK22" s="69"/>
      <c r="AL22" s="27">
        <f t="shared" si="13"/>
        <v>0</v>
      </c>
      <c r="AM22" s="68">
        <f t="shared" si="18"/>
        <v>0</v>
      </c>
      <c r="AN22" s="69">
        <v>12</v>
      </c>
      <c r="AO22" s="27">
        <f t="shared" si="14"/>
        <v>240</v>
      </c>
      <c r="AP22" s="69"/>
      <c r="AQ22" s="27">
        <f t="shared" si="15"/>
        <v>0</v>
      </c>
      <c r="AR22" s="68">
        <f t="shared" si="19"/>
        <v>240</v>
      </c>
      <c r="AS22" s="69"/>
      <c r="AT22" s="27">
        <f t="shared" si="20"/>
        <v>0</v>
      </c>
      <c r="AU22" s="69"/>
      <c r="AV22" s="27">
        <f t="shared" si="16"/>
        <v>0</v>
      </c>
      <c r="AW22" s="27">
        <f t="shared" si="21"/>
        <v>0</v>
      </c>
      <c r="AX22" s="69">
        <f t="shared" si="17"/>
        <v>390</v>
      </c>
      <c r="AY22" s="69">
        <f t="shared" si="22"/>
        <v>3000</v>
      </c>
      <c r="AZ22" s="69">
        <v>390</v>
      </c>
    </row>
    <row r="23" s="136" customFormat="1" ht="25" customHeight="1" spans="1:52">
      <c r="A23" s="68">
        <v>18</v>
      </c>
      <c r="B23" s="149" t="s">
        <v>502</v>
      </c>
      <c r="C23" s="149" t="s">
        <v>503</v>
      </c>
      <c r="D23" s="149" t="s">
        <v>511</v>
      </c>
      <c r="E23" s="58" t="s">
        <v>512</v>
      </c>
      <c r="F23" s="149">
        <v>3</v>
      </c>
      <c r="G23" s="299" t="s">
        <v>513</v>
      </c>
      <c r="H23" s="69"/>
      <c r="I23" s="27">
        <f t="shared" si="0"/>
        <v>0</v>
      </c>
      <c r="J23" s="69"/>
      <c r="K23" s="27">
        <f t="shared" si="1"/>
        <v>0</v>
      </c>
      <c r="L23" s="69"/>
      <c r="M23" s="27">
        <f t="shared" si="2"/>
        <v>0</v>
      </c>
      <c r="N23" s="69"/>
      <c r="O23" s="27">
        <f t="shared" si="3"/>
        <v>0</v>
      </c>
      <c r="P23" s="27">
        <f t="shared" si="4"/>
        <v>0</v>
      </c>
      <c r="Q23" s="69">
        <v>2</v>
      </c>
      <c r="R23" s="27">
        <f t="shared" si="5"/>
        <v>600</v>
      </c>
      <c r="S23" s="69"/>
      <c r="T23" s="27">
        <f t="shared" si="6"/>
        <v>0</v>
      </c>
      <c r="U23" s="69"/>
      <c r="V23" s="69"/>
      <c r="W23" s="27">
        <f t="shared" si="7"/>
        <v>0</v>
      </c>
      <c r="X23" s="69"/>
      <c r="Y23" s="27">
        <f t="shared" si="8"/>
        <v>0</v>
      </c>
      <c r="Z23" s="27">
        <f t="shared" si="9"/>
        <v>0</v>
      </c>
      <c r="AA23" s="69"/>
      <c r="AB23" s="27">
        <f t="shared" si="23"/>
        <v>0</v>
      </c>
      <c r="AC23" s="69"/>
      <c r="AD23" s="27">
        <v>18</v>
      </c>
      <c r="AE23" s="69"/>
      <c r="AF23" s="27">
        <f t="shared" si="10"/>
        <v>0</v>
      </c>
      <c r="AG23" s="69"/>
      <c r="AH23" s="27">
        <f t="shared" si="11"/>
        <v>0</v>
      </c>
      <c r="AI23" s="69">
        <v>1</v>
      </c>
      <c r="AJ23" s="27">
        <f t="shared" si="12"/>
        <v>300</v>
      </c>
      <c r="AK23" s="69"/>
      <c r="AL23" s="27">
        <f t="shared" si="13"/>
        <v>0</v>
      </c>
      <c r="AM23" s="68">
        <f t="shared" si="18"/>
        <v>300</v>
      </c>
      <c r="AN23" s="69">
        <v>15</v>
      </c>
      <c r="AO23" s="27">
        <f t="shared" si="14"/>
        <v>300</v>
      </c>
      <c r="AP23" s="69"/>
      <c r="AQ23" s="27">
        <f t="shared" si="15"/>
        <v>0</v>
      </c>
      <c r="AR23" s="68">
        <f t="shared" si="19"/>
        <v>300</v>
      </c>
      <c r="AS23" s="69"/>
      <c r="AT23" s="27">
        <f t="shared" si="20"/>
        <v>0</v>
      </c>
      <c r="AU23" s="69"/>
      <c r="AV23" s="27">
        <f t="shared" si="16"/>
        <v>0</v>
      </c>
      <c r="AW23" s="27">
        <f t="shared" si="21"/>
        <v>0</v>
      </c>
      <c r="AX23" s="69">
        <f t="shared" si="17"/>
        <v>1200</v>
      </c>
      <c r="AY23" s="69">
        <f t="shared" si="22"/>
        <v>3000</v>
      </c>
      <c r="AZ23" s="69">
        <v>1200</v>
      </c>
    </row>
    <row r="24" s="136" customFormat="1" ht="25" customHeight="1" spans="1:52">
      <c r="A24" s="69">
        <v>19</v>
      </c>
      <c r="B24" s="149" t="s">
        <v>514</v>
      </c>
      <c r="C24" s="149" t="s">
        <v>515</v>
      </c>
      <c r="D24" s="149" t="s">
        <v>516</v>
      </c>
      <c r="E24" s="58" t="s">
        <v>517</v>
      </c>
      <c r="F24" s="149">
        <v>2</v>
      </c>
      <c r="G24" s="299" t="s">
        <v>518</v>
      </c>
      <c r="H24" s="69"/>
      <c r="I24" s="27">
        <f t="shared" si="0"/>
        <v>0</v>
      </c>
      <c r="J24" s="69"/>
      <c r="K24" s="27">
        <f t="shared" si="1"/>
        <v>0</v>
      </c>
      <c r="L24" s="69"/>
      <c r="M24" s="27">
        <f t="shared" si="2"/>
        <v>0</v>
      </c>
      <c r="N24" s="69"/>
      <c r="O24" s="27">
        <f t="shared" si="3"/>
        <v>0</v>
      </c>
      <c r="P24" s="27">
        <f t="shared" si="4"/>
        <v>0</v>
      </c>
      <c r="Q24" s="69">
        <v>1</v>
      </c>
      <c r="R24" s="27">
        <f t="shared" si="5"/>
        <v>300</v>
      </c>
      <c r="S24" s="69"/>
      <c r="T24" s="27">
        <f t="shared" si="6"/>
        <v>0</v>
      </c>
      <c r="U24" s="69"/>
      <c r="V24" s="69">
        <v>0.25</v>
      </c>
      <c r="W24" s="27">
        <f t="shared" si="7"/>
        <v>100</v>
      </c>
      <c r="X24" s="69"/>
      <c r="Y24" s="27">
        <f t="shared" si="8"/>
        <v>0</v>
      </c>
      <c r="Z24" s="27">
        <f t="shared" si="9"/>
        <v>100</v>
      </c>
      <c r="AA24" s="69"/>
      <c r="AB24" s="27">
        <f t="shared" si="23"/>
        <v>0</v>
      </c>
      <c r="AC24" s="69"/>
      <c r="AD24" s="27">
        <v>19</v>
      </c>
      <c r="AE24" s="69"/>
      <c r="AF24" s="27">
        <f t="shared" si="10"/>
        <v>0</v>
      </c>
      <c r="AG24" s="69"/>
      <c r="AH24" s="27">
        <f t="shared" si="11"/>
        <v>0</v>
      </c>
      <c r="AI24" s="69"/>
      <c r="AJ24" s="27">
        <f t="shared" si="12"/>
        <v>0</v>
      </c>
      <c r="AK24" s="69"/>
      <c r="AL24" s="27">
        <f t="shared" si="13"/>
        <v>0</v>
      </c>
      <c r="AM24" s="68">
        <f t="shared" si="18"/>
        <v>0</v>
      </c>
      <c r="AN24" s="69">
        <v>13</v>
      </c>
      <c r="AO24" s="27">
        <f t="shared" si="14"/>
        <v>260</v>
      </c>
      <c r="AP24" s="69"/>
      <c r="AQ24" s="27">
        <f t="shared" si="15"/>
        <v>0</v>
      </c>
      <c r="AR24" s="68">
        <f t="shared" si="19"/>
        <v>260</v>
      </c>
      <c r="AS24" s="69"/>
      <c r="AT24" s="27">
        <f t="shared" si="20"/>
        <v>0</v>
      </c>
      <c r="AU24" s="69"/>
      <c r="AV24" s="27">
        <f t="shared" si="16"/>
        <v>0</v>
      </c>
      <c r="AW24" s="27">
        <f t="shared" si="21"/>
        <v>0</v>
      </c>
      <c r="AX24" s="69">
        <f t="shared" si="17"/>
        <v>660</v>
      </c>
      <c r="AY24" s="69">
        <f t="shared" si="22"/>
        <v>2000</v>
      </c>
      <c r="AZ24" s="69">
        <v>660</v>
      </c>
    </row>
    <row r="25" s="136" customFormat="1" ht="25" customHeight="1" spans="1:52">
      <c r="A25" s="68">
        <v>20</v>
      </c>
      <c r="B25" s="149" t="s">
        <v>514</v>
      </c>
      <c r="C25" s="149" t="s">
        <v>519</v>
      </c>
      <c r="D25" s="149" t="s">
        <v>520</v>
      </c>
      <c r="E25" s="58" t="s">
        <v>496</v>
      </c>
      <c r="F25" s="149">
        <v>4</v>
      </c>
      <c r="G25" s="299" t="s">
        <v>521</v>
      </c>
      <c r="H25" s="69"/>
      <c r="I25" s="27">
        <f t="shared" si="0"/>
        <v>0</v>
      </c>
      <c r="J25" s="69"/>
      <c r="K25" s="27">
        <f t="shared" si="1"/>
        <v>0</v>
      </c>
      <c r="L25" s="69"/>
      <c r="M25" s="27">
        <f t="shared" si="2"/>
        <v>0</v>
      </c>
      <c r="N25" s="69"/>
      <c r="O25" s="27">
        <f t="shared" si="3"/>
        <v>0</v>
      </c>
      <c r="P25" s="27">
        <f t="shared" si="4"/>
        <v>0</v>
      </c>
      <c r="Q25" s="69"/>
      <c r="R25" s="27">
        <f t="shared" si="5"/>
        <v>0</v>
      </c>
      <c r="S25" s="69"/>
      <c r="T25" s="27">
        <f t="shared" si="6"/>
        <v>0</v>
      </c>
      <c r="U25" s="69"/>
      <c r="V25" s="69"/>
      <c r="W25" s="27">
        <f t="shared" si="7"/>
        <v>0</v>
      </c>
      <c r="X25" s="69"/>
      <c r="Y25" s="27">
        <f t="shared" si="8"/>
        <v>0</v>
      </c>
      <c r="Z25" s="27">
        <f t="shared" si="9"/>
        <v>0</v>
      </c>
      <c r="AA25" s="69">
        <v>7</v>
      </c>
      <c r="AB25" s="27">
        <f t="shared" si="23"/>
        <v>4200</v>
      </c>
      <c r="AC25" s="69"/>
      <c r="AD25" s="27">
        <v>20</v>
      </c>
      <c r="AE25" s="69"/>
      <c r="AF25" s="27">
        <f t="shared" si="10"/>
        <v>0</v>
      </c>
      <c r="AG25" s="69"/>
      <c r="AH25" s="27">
        <f t="shared" si="11"/>
        <v>0</v>
      </c>
      <c r="AI25" s="69"/>
      <c r="AJ25" s="27">
        <f t="shared" si="12"/>
        <v>0</v>
      </c>
      <c r="AK25" s="69"/>
      <c r="AL25" s="27">
        <f t="shared" si="13"/>
        <v>0</v>
      </c>
      <c r="AM25" s="68">
        <f t="shared" si="18"/>
        <v>0</v>
      </c>
      <c r="AN25" s="69"/>
      <c r="AO25" s="27">
        <f t="shared" si="14"/>
        <v>0</v>
      </c>
      <c r="AP25" s="69">
        <v>16</v>
      </c>
      <c r="AQ25" s="27">
        <f t="shared" si="15"/>
        <v>320</v>
      </c>
      <c r="AR25" s="68">
        <f t="shared" si="19"/>
        <v>320</v>
      </c>
      <c r="AS25" s="69"/>
      <c r="AT25" s="27">
        <f t="shared" si="20"/>
        <v>0</v>
      </c>
      <c r="AU25" s="69"/>
      <c r="AV25" s="27">
        <f t="shared" si="16"/>
        <v>0</v>
      </c>
      <c r="AW25" s="27">
        <f t="shared" si="21"/>
        <v>0</v>
      </c>
      <c r="AX25" s="69">
        <f t="shared" si="17"/>
        <v>4520</v>
      </c>
      <c r="AY25" s="69">
        <f t="shared" si="22"/>
        <v>4000</v>
      </c>
      <c r="AZ25" s="69">
        <v>4000</v>
      </c>
    </row>
    <row r="26" s="136" customFormat="1" ht="25" customHeight="1" spans="1:52">
      <c r="A26" s="69">
        <v>21</v>
      </c>
      <c r="B26" s="149" t="s">
        <v>514</v>
      </c>
      <c r="C26" s="149" t="s">
        <v>522</v>
      </c>
      <c r="D26" s="149" t="s">
        <v>523</v>
      </c>
      <c r="E26" s="58" t="s">
        <v>524</v>
      </c>
      <c r="F26" s="149">
        <v>1</v>
      </c>
      <c r="G26" s="299" t="s">
        <v>525</v>
      </c>
      <c r="H26" s="69"/>
      <c r="I26" s="27">
        <f t="shared" si="0"/>
        <v>0</v>
      </c>
      <c r="J26" s="69"/>
      <c r="K26" s="27">
        <f t="shared" si="1"/>
        <v>0</v>
      </c>
      <c r="L26" s="69"/>
      <c r="M26" s="27">
        <f t="shared" si="2"/>
        <v>0</v>
      </c>
      <c r="N26" s="69"/>
      <c r="O26" s="27">
        <f t="shared" si="3"/>
        <v>0</v>
      </c>
      <c r="P26" s="27">
        <f t="shared" si="4"/>
        <v>0</v>
      </c>
      <c r="Q26" s="69"/>
      <c r="R26" s="27">
        <f t="shared" si="5"/>
        <v>0</v>
      </c>
      <c r="S26" s="69"/>
      <c r="T26" s="27">
        <f t="shared" si="6"/>
        <v>0</v>
      </c>
      <c r="U26" s="69"/>
      <c r="V26" s="69">
        <v>0.5</v>
      </c>
      <c r="W26" s="27">
        <f t="shared" si="7"/>
        <v>200</v>
      </c>
      <c r="X26" s="69"/>
      <c r="Y26" s="27">
        <f t="shared" si="8"/>
        <v>0</v>
      </c>
      <c r="Z26" s="27">
        <f t="shared" si="9"/>
        <v>200</v>
      </c>
      <c r="AA26" s="69"/>
      <c r="AB26" s="27">
        <f t="shared" si="23"/>
        <v>0</v>
      </c>
      <c r="AC26" s="69"/>
      <c r="AD26" s="27">
        <v>21</v>
      </c>
      <c r="AE26" s="69"/>
      <c r="AF26" s="27">
        <f t="shared" si="10"/>
        <v>0</v>
      </c>
      <c r="AG26" s="69"/>
      <c r="AH26" s="27">
        <f t="shared" si="11"/>
        <v>0</v>
      </c>
      <c r="AI26" s="69"/>
      <c r="AJ26" s="27">
        <f t="shared" si="12"/>
        <v>0</v>
      </c>
      <c r="AK26" s="69"/>
      <c r="AL26" s="27">
        <f t="shared" si="13"/>
        <v>0</v>
      </c>
      <c r="AM26" s="68">
        <f t="shared" si="18"/>
        <v>0</v>
      </c>
      <c r="AN26" s="69">
        <v>10</v>
      </c>
      <c r="AO26" s="27">
        <f t="shared" si="14"/>
        <v>200</v>
      </c>
      <c r="AP26" s="69">
        <v>6</v>
      </c>
      <c r="AQ26" s="27">
        <f t="shared" si="15"/>
        <v>120</v>
      </c>
      <c r="AR26" s="68">
        <f t="shared" si="19"/>
        <v>320</v>
      </c>
      <c r="AS26" s="69"/>
      <c r="AT26" s="27">
        <f t="shared" si="20"/>
        <v>0</v>
      </c>
      <c r="AU26" s="69"/>
      <c r="AV26" s="27">
        <f t="shared" si="16"/>
        <v>0</v>
      </c>
      <c r="AW26" s="27">
        <f t="shared" si="21"/>
        <v>0</v>
      </c>
      <c r="AX26" s="69">
        <f t="shared" si="17"/>
        <v>520</v>
      </c>
      <c r="AY26" s="69">
        <f t="shared" si="22"/>
        <v>1000</v>
      </c>
      <c r="AZ26" s="69">
        <v>520</v>
      </c>
    </row>
    <row r="27" s="136" customFormat="1" ht="25" customHeight="1" spans="1:52">
      <c r="A27" s="68">
        <v>22</v>
      </c>
      <c r="B27" s="149" t="s">
        <v>526</v>
      </c>
      <c r="C27" s="149" t="s">
        <v>527</v>
      </c>
      <c r="D27" s="149" t="s">
        <v>528</v>
      </c>
      <c r="E27" s="58" t="s">
        <v>458</v>
      </c>
      <c r="F27" s="149">
        <v>2</v>
      </c>
      <c r="G27" s="299" t="s">
        <v>529</v>
      </c>
      <c r="H27" s="69"/>
      <c r="I27" s="27">
        <f t="shared" si="0"/>
        <v>0</v>
      </c>
      <c r="J27" s="69"/>
      <c r="K27" s="27">
        <f t="shared" si="1"/>
        <v>0</v>
      </c>
      <c r="L27" s="69"/>
      <c r="M27" s="27">
        <f t="shared" si="2"/>
        <v>0</v>
      </c>
      <c r="N27" s="69"/>
      <c r="O27" s="27">
        <f t="shared" si="3"/>
        <v>0</v>
      </c>
      <c r="P27" s="27">
        <f t="shared" si="4"/>
        <v>0</v>
      </c>
      <c r="Q27" s="69">
        <v>2</v>
      </c>
      <c r="R27" s="27">
        <f t="shared" si="5"/>
        <v>600</v>
      </c>
      <c r="S27" s="69"/>
      <c r="T27" s="27">
        <f t="shared" si="6"/>
        <v>0</v>
      </c>
      <c r="U27" s="69"/>
      <c r="V27" s="69"/>
      <c r="W27" s="27">
        <f t="shared" si="7"/>
        <v>0</v>
      </c>
      <c r="X27" s="69"/>
      <c r="Y27" s="27">
        <f t="shared" si="8"/>
        <v>0</v>
      </c>
      <c r="Z27" s="27">
        <f t="shared" si="9"/>
        <v>0</v>
      </c>
      <c r="AA27" s="69"/>
      <c r="AB27" s="27">
        <f t="shared" si="23"/>
        <v>0</v>
      </c>
      <c r="AC27" s="69"/>
      <c r="AD27" s="27">
        <v>22</v>
      </c>
      <c r="AE27" s="69"/>
      <c r="AF27" s="27">
        <f t="shared" si="10"/>
        <v>0</v>
      </c>
      <c r="AG27" s="69"/>
      <c r="AH27" s="27">
        <f t="shared" si="11"/>
        <v>0</v>
      </c>
      <c r="AI27" s="69">
        <v>2</v>
      </c>
      <c r="AJ27" s="27">
        <f t="shared" si="12"/>
        <v>600</v>
      </c>
      <c r="AK27" s="69"/>
      <c r="AL27" s="27">
        <f t="shared" si="13"/>
        <v>0</v>
      </c>
      <c r="AM27" s="68">
        <f t="shared" si="18"/>
        <v>600</v>
      </c>
      <c r="AN27" s="69">
        <v>25</v>
      </c>
      <c r="AO27" s="27">
        <f t="shared" si="14"/>
        <v>500</v>
      </c>
      <c r="AP27" s="69"/>
      <c r="AQ27" s="27">
        <f t="shared" si="15"/>
        <v>0</v>
      </c>
      <c r="AR27" s="68">
        <f t="shared" si="19"/>
        <v>500</v>
      </c>
      <c r="AS27" s="69"/>
      <c r="AT27" s="27">
        <f t="shared" si="20"/>
        <v>0</v>
      </c>
      <c r="AU27" s="69"/>
      <c r="AV27" s="27">
        <f t="shared" si="16"/>
        <v>0</v>
      </c>
      <c r="AW27" s="27">
        <f t="shared" si="21"/>
        <v>0</v>
      </c>
      <c r="AX27" s="69">
        <f t="shared" si="17"/>
        <v>1700</v>
      </c>
      <c r="AY27" s="69">
        <f t="shared" si="22"/>
        <v>2000</v>
      </c>
      <c r="AZ27" s="69">
        <v>1700</v>
      </c>
    </row>
    <row r="28" s="136" customFormat="1" ht="25" customHeight="1" spans="1:52">
      <c r="A28" s="69">
        <v>23</v>
      </c>
      <c r="B28" s="149" t="s">
        <v>526</v>
      </c>
      <c r="C28" s="149" t="s">
        <v>530</v>
      </c>
      <c r="D28" s="149" t="s">
        <v>531</v>
      </c>
      <c r="E28" s="58" t="s">
        <v>532</v>
      </c>
      <c r="F28" s="149">
        <v>2</v>
      </c>
      <c r="G28" s="299" t="s">
        <v>533</v>
      </c>
      <c r="H28" s="69"/>
      <c r="I28" s="27">
        <f t="shared" si="0"/>
        <v>0</v>
      </c>
      <c r="J28" s="69"/>
      <c r="K28" s="27">
        <f t="shared" si="1"/>
        <v>0</v>
      </c>
      <c r="L28" s="69"/>
      <c r="M28" s="27">
        <f t="shared" si="2"/>
        <v>0</v>
      </c>
      <c r="N28" s="69"/>
      <c r="O28" s="27">
        <f t="shared" si="3"/>
        <v>0</v>
      </c>
      <c r="P28" s="27">
        <f t="shared" si="4"/>
        <v>0</v>
      </c>
      <c r="Q28" s="69">
        <v>1</v>
      </c>
      <c r="R28" s="27">
        <f t="shared" si="5"/>
        <v>300</v>
      </c>
      <c r="S28" s="69"/>
      <c r="T28" s="27">
        <f t="shared" si="6"/>
        <v>0</v>
      </c>
      <c r="U28" s="69"/>
      <c r="V28" s="69"/>
      <c r="W28" s="27">
        <f t="shared" si="7"/>
        <v>0</v>
      </c>
      <c r="X28" s="69"/>
      <c r="Y28" s="27">
        <f t="shared" si="8"/>
        <v>0</v>
      </c>
      <c r="Z28" s="27">
        <f t="shared" si="9"/>
        <v>0</v>
      </c>
      <c r="AA28" s="69"/>
      <c r="AB28" s="27">
        <f t="shared" si="23"/>
        <v>0</v>
      </c>
      <c r="AC28" s="69"/>
      <c r="AD28" s="27">
        <v>23</v>
      </c>
      <c r="AE28" s="69"/>
      <c r="AF28" s="27">
        <f t="shared" si="10"/>
        <v>0</v>
      </c>
      <c r="AG28" s="69"/>
      <c r="AH28" s="27">
        <f t="shared" si="11"/>
        <v>0</v>
      </c>
      <c r="AI28" s="69"/>
      <c r="AJ28" s="27">
        <f t="shared" si="12"/>
        <v>0</v>
      </c>
      <c r="AK28" s="69"/>
      <c r="AL28" s="27">
        <f t="shared" si="13"/>
        <v>0</v>
      </c>
      <c r="AM28" s="68">
        <f t="shared" si="18"/>
        <v>0</v>
      </c>
      <c r="AN28" s="69">
        <v>21</v>
      </c>
      <c r="AO28" s="27">
        <f t="shared" si="14"/>
        <v>420</v>
      </c>
      <c r="AP28" s="69"/>
      <c r="AQ28" s="27">
        <f t="shared" si="15"/>
        <v>0</v>
      </c>
      <c r="AR28" s="68">
        <f t="shared" si="19"/>
        <v>420</v>
      </c>
      <c r="AS28" s="69"/>
      <c r="AT28" s="27">
        <f t="shared" si="20"/>
        <v>0</v>
      </c>
      <c r="AU28" s="69"/>
      <c r="AV28" s="27">
        <f t="shared" si="16"/>
        <v>0</v>
      </c>
      <c r="AW28" s="27">
        <f t="shared" si="21"/>
        <v>0</v>
      </c>
      <c r="AX28" s="69">
        <f t="shared" si="17"/>
        <v>720</v>
      </c>
      <c r="AY28" s="69">
        <f t="shared" si="22"/>
        <v>2000</v>
      </c>
      <c r="AZ28" s="69">
        <v>720</v>
      </c>
    </row>
    <row r="29" s="136" customFormat="1" ht="25" customHeight="1" spans="1:52">
      <c r="A29" s="68">
        <v>24</v>
      </c>
      <c r="B29" s="149" t="s">
        <v>526</v>
      </c>
      <c r="C29" s="149" t="s">
        <v>530</v>
      </c>
      <c r="D29" s="149" t="s">
        <v>534</v>
      </c>
      <c r="E29" s="58" t="s">
        <v>535</v>
      </c>
      <c r="F29" s="149">
        <v>2</v>
      </c>
      <c r="G29" s="299" t="s">
        <v>536</v>
      </c>
      <c r="H29" s="69"/>
      <c r="I29" s="27">
        <f t="shared" si="0"/>
        <v>0</v>
      </c>
      <c r="J29" s="69"/>
      <c r="K29" s="27">
        <f t="shared" si="1"/>
        <v>0</v>
      </c>
      <c r="L29" s="69"/>
      <c r="M29" s="27">
        <f t="shared" si="2"/>
        <v>0</v>
      </c>
      <c r="N29" s="69"/>
      <c r="O29" s="27">
        <f t="shared" si="3"/>
        <v>0</v>
      </c>
      <c r="P29" s="27">
        <f t="shared" si="4"/>
        <v>0</v>
      </c>
      <c r="Q29" s="69">
        <v>1</v>
      </c>
      <c r="R29" s="27">
        <f t="shared" si="5"/>
        <v>300</v>
      </c>
      <c r="S29" s="69"/>
      <c r="T29" s="27">
        <f t="shared" si="6"/>
        <v>0</v>
      </c>
      <c r="U29" s="69"/>
      <c r="V29" s="69"/>
      <c r="W29" s="27">
        <f t="shared" si="7"/>
        <v>0</v>
      </c>
      <c r="X29" s="69"/>
      <c r="Y29" s="27">
        <f t="shared" si="8"/>
        <v>0</v>
      </c>
      <c r="Z29" s="27">
        <f t="shared" si="9"/>
        <v>0</v>
      </c>
      <c r="AA29" s="69"/>
      <c r="AB29" s="27">
        <f t="shared" si="23"/>
        <v>0</v>
      </c>
      <c r="AC29" s="69"/>
      <c r="AD29" s="27">
        <v>24</v>
      </c>
      <c r="AE29" s="69"/>
      <c r="AF29" s="27">
        <f t="shared" si="10"/>
        <v>0</v>
      </c>
      <c r="AG29" s="69"/>
      <c r="AH29" s="27">
        <f t="shared" si="11"/>
        <v>0</v>
      </c>
      <c r="AI29" s="69"/>
      <c r="AJ29" s="27">
        <f t="shared" si="12"/>
        <v>0</v>
      </c>
      <c r="AK29" s="69"/>
      <c r="AL29" s="27">
        <f t="shared" si="13"/>
        <v>0</v>
      </c>
      <c r="AM29" s="68">
        <f t="shared" si="18"/>
        <v>0</v>
      </c>
      <c r="AN29" s="69">
        <v>22</v>
      </c>
      <c r="AO29" s="27">
        <f t="shared" si="14"/>
        <v>440</v>
      </c>
      <c r="AP29" s="69"/>
      <c r="AQ29" s="27">
        <f t="shared" si="15"/>
        <v>0</v>
      </c>
      <c r="AR29" s="68">
        <f t="shared" si="19"/>
        <v>440</v>
      </c>
      <c r="AS29" s="69"/>
      <c r="AT29" s="27">
        <f t="shared" si="20"/>
        <v>0</v>
      </c>
      <c r="AU29" s="69"/>
      <c r="AV29" s="27">
        <f t="shared" si="16"/>
        <v>0</v>
      </c>
      <c r="AW29" s="27">
        <f t="shared" si="21"/>
        <v>0</v>
      </c>
      <c r="AX29" s="69">
        <f t="shared" si="17"/>
        <v>740</v>
      </c>
      <c r="AY29" s="69">
        <f t="shared" si="22"/>
        <v>2000</v>
      </c>
      <c r="AZ29" s="69">
        <v>740</v>
      </c>
    </row>
    <row r="30" s="137" customFormat="1" ht="25" customHeight="1" spans="1:52">
      <c r="A30" s="151"/>
      <c r="B30" s="152"/>
      <c r="C30" s="152"/>
      <c r="D30" s="152" t="s">
        <v>1005</v>
      </c>
      <c r="E30" s="152"/>
      <c r="F30" s="152">
        <f>SUM(F6:F29)</f>
        <v>76</v>
      </c>
      <c r="G30" s="152"/>
      <c r="H30" s="151"/>
      <c r="I30" s="108">
        <f t="shared" si="0"/>
        <v>0</v>
      </c>
      <c r="J30" s="151"/>
      <c r="K30" s="108">
        <f t="shared" si="1"/>
        <v>0</v>
      </c>
      <c r="L30" s="151"/>
      <c r="M30" s="108">
        <f t="shared" si="2"/>
        <v>0</v>
      </c>
      <c r="N30" s="151"/>
      <c r="O30" s="108">
        <f t="shared" si="3"/>
        <v>0</v>
      </c>
      <c r="P30" s="108">
        <f t="shared" si="4"/>
        <v>0</v>
      </c>
      <c r="Q30" s="151">
        <f>SUM(Q6:Q29)</f>
        <v>40</v>
      </c>
      <c r="R30" s="108">
        <f t="shared" si="5"/>
        <v>12000</v>
      </c>
      <c r="S30" s="151">
        <f>SUM(S6:S29)</f>
        <v>0</v>
      </c>
      <c r="T30" s="151">
        <f>SUM(T6:T29)</f>
        <v>0</v>
      </c>
      <c r="U30" s="151"/>
      <c r="V30" s="151">
        <f>SUM(V6:V29)</f>
        <v>1.75</v>
      </c>
      <c r="W30" s="108">
        <f t="shared" si="7"/>
        <v>700</v>
      </c>
      <c r="X30" s="151">
        <f>SUM(X6:X29)</f>
        <v>0</v>
      </c>
      <c r="Y30" s="151">
        <f>SUM(Y6:Y29)</f>
        <v>0</v>
      </c>
      <c r="Z30" s="108">
        <f t="shared" si="9"/>
        <v>700</v>
      </c>
      <c r="AA30" s="151">
        <f>SUM(AA6:AA29)</f>
        <v>7</v>
      </c>
      <c r="AB30" s="108">
        <f t="shared" si="23"/>
        <v>4200</v>
      </c>
      <c r="AC30" s="151">
        <f>SUM(AC6:AC29)</f>
        <v>0</v>
      </c>
      <c r="AD30" s="151">
        <f>SUM(AD6:AD29)</f>
        <v>300</v>
      </c>
      <c r="AE30" s="151">
        <f>SUM(AE6:AE29)</f>
        <v>6</v>
      </c>
      <c r="AF30" s="108">
        <f t="shared" si="10"/>
        <v>6000</v>
      </c>
      <c r="AG30" s="151">
        <f>SUM(AG6:AG29)</f>
        <v>1</v>
      </c>
      <c r="AH30" s="108">
        <f t="shared" si="11"/>
        <v>300</v>
      </c>
      <c r="AI30" s="151">
        <f>SUM(AI6:AI29)</f>
        <v>23</v>
      </c>
      <c r="AJ30" s="108">
        <f t="shared" si="12"/>
        <v>6900</v>
      </c>
      <c r="AK30" s="151">
        <f>SUM(AK6:AK29)</f>
        <v>39</v>
      </c>
      <c r="AL30" s="108">
        <f t="shared" si="13"/>
        <v>11700</v>
      </c>
      <c r="AM30" s="159">
        <f t="shared" si="18"/>
        <v>24900</v>
      </c>
      <c r="AN30" s="151">
        <f>SUM(AN6:AN29)</f>
        <v>634</v>
      </c>
      <c r="AO30" s="108">
        <f t="shared" si="14"/>
        <v>12680</v>
      </c>
      <c r="AP30" s="151">
        <f>SUM(AP6:AP29)</f>
        <v>67</v>
      </c>
      <c r="AQ30" s="108">
        <f t="shared" si="15"/>
        <v>1340</v>
      </c>
      <c r="AR30" s="159">
        <f t="shared" si="19"/>
        <v>14020</v>
      </c>
      <c r="AS30" s="151">
        <f>SUM(AS6:AS29)</f>
        <v>1</v>
      </c>
      <c r="AT30" s="108">
        <f t="shared" si="20"/>
        <v>200</v>
      </c>
      <c r="AU30" s="151">
        <f>SUM(AU6:AU29)</f>
        <v>0</v>
      </c>
      <c r="AV30" s="108">
        <f t="shared" si="16"/>
        <v>0</v>
      </c>
      <c r="AW30" s="108">
        <f t="shared" si="21"/>
        <v>200</v>
      </c>
      <c r="AX30" s="151">
        <f>SUM(AX6:AX29)</f>
        <v>56020</v>
      </c>
      <c r="AY30" s="151">
        <f>SUM(AY6:AY29)</f>
        <v>76000</v>
      </c>
      <c r="AZ30" s="151">
        <f>SUM(AZ6:AZ29)</f>
        <v>46200</v>
      </c>
    </row>
    <row r="31" s="136" customFormat="1" ht="25" customHeight="1" spans="1:16">
      <c r="A31" s="153"/>
      <c r="B31" s="153"/>
      <c r="C31" s="153"/>
      <c r="D31" s="153"/>
      <c r="E31" s="153"/>
      <c r="F31" s="153"/>
      <c r="G31" s="153"/>
      <c r="O31" s="156"/>
      <c r="P31" s="157"/>
    </row>
    <row r="32" s="134" customFormat="1" spans="1:49">
      <c r="A32" s="154"/>
      <c r="B32" s="154"/>
      <c r="C32" s="154"/>
      <c r="D32" s="154"/>
      <c r="E32" s="154"/>
      <c r="F32" s="154"/>
      <c r="G32" s="154"/>
      <c r="H32" s="138"/>
      <c r="I32" s="138"/>
      <c r="J32" s="138"/>
      <c r="K32" s="138"/>
      <c r="L32" s="138"/>
      <c r="M32" s="138"/>
      <c r="N32" s="138"/>
      <c r="O32" s="158"/>
      <c r="P32" s="124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21"/>
    </row>
    <row r="33" s="134" customFormat="1" spans="1:30">
      <c r="A33" s="154"/>
      <c r="B33" s="154"/>
      <c r="C33" s="154"/>
      <c r="D33" s="154"/>
      <c r="E33" s="154"/>
      <c r="F33" s="154"/>
      <c r="G33" s="154"/>
      <c r="H33" s="138"/>
      <c r="I33" s="138"/>
      <c r="J33" s="138"/>
      <c r="K33" s="138"/>
      <c r="L33" s="138"/>
      <c r="M33" s="138"/>
      <c r="N33" s="138"/>
      <c r="O33" s="158"/>
      <c r="P33" s="124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</row>
    <row r="34" s="134" customFormat="1" spans="1:30">
      <c r="A34" s="154"/>
      <c r="B34" s="154"/>
      <c r="C34" s="154"/>
      <c r="D34" s="154"/>
      <c r="E34" s="154"/>
      <c r="F34" s="154"/>
      <c r="G34" s="154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</row>
    <row r="35" s="134" customFormat="1" ht="14" customHeight="1" spans="1:30">
      <c r="A35" s="154"/>
      <c r="B35" s="154"/>
      <c r="C35" s="154"/>
      <c r="D35" s="154"/>
      <c r="E35" s="154"/>
      <c r="F35" s="154"/>
      <c r="G35" s="154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</row>
    <row r="36" s="138" customFormat="1" ht="9.6" spans="1:30">
      <c r="A36" s="154"/>
      <c r="B36" s="154"/>
      <c r="C36" s="154"/>
      <c r="D36" s="154"/>
      <c r="E36" s="154"/>
      <c r="F36" s="154"/>
      <c r="G36" s="154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</row>
    <row r="37" s="138" customFormat="1" ht="9.6" spans="1:30">
      <c r="A37" s="154"/>
      <c r="B37" s="154"/>
      <c r="C37" s="154"/>
      <c r="D37" s="154"/>
      <c r="E37" s="154"/>
      <c r="F37" s="154"/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</row>
  </sheetData>
  <mergeCells count="21">
    <mergeCell ref="A1:AX1"/>
    <mergeCell ref="A2:AZ2"/>
    <mergeCell ref="H3:AW3"/>
    <mergeCell ref="H4:P4"/>
    <mergeCell ref="Q4:U4"/>
    <mergeCell ref="V4:Z4"/>
    <mergeCell ref="AA4:AB4"/>
    <mergeCell ref="AC4:AD4"/>
    <mergeCell ref="AE4:AM4"/>
    <mergeCell ref="AN4:AR4"/>
    <mergeCell ref="AS4:AW4"/>
    <mergeCell ref="A3:A5"/>
    <mergeCell ref="B3:B5"/>
    <mergeCell ref="C3:C5"/>
    <mergeCell ref="D3:D5"/>
    <mergeCell ref="E3:E5"/>
    <mergeCell ref="F3:F5"/>
    <mergeCell ref="G3:G5"/>
    <mergeCell ref="AX3:AX5"/>
    <mergeCell ref="AY3:AY5"/>
    <mergeCell ref="AZ3:AZ5"/>
  </mergeCells>
  <dataValidations count="1">
    <dataValidation type="textLength" operator="equal" allowBlank="1" showInputMessage="1" showErrorMessage="1" error="请注意：您输入的不是18位身份证号码。请输入正确身份证号码，谢谢！不然，您将必须再次修改。为保障工作进度以及减少您的工作量，请您配合，谢谢！" prompt="请输入18位身份证号码，X用大写！！！" sqref="E1:E5 E7:E35 E38:E65536">
      <formula1>18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39"/>
  <sheetViews>
    <sheetView zoomScale="80" zoomScaleNormal="80" workbookViewId="0">
      <pane xSplit="12" ySplit="8" topLeftCell="U9" activePane="bottomRight" state="frozen"/>
      <selection/>
      <selection pane="topRight"/>
      <selection pane="bottomLeft"/>
      <selection pane="bottomRight" activeCell="H1" sqref="H$1:H$1048576"/>
    </sheetView>
  </sheetViews>
  <sheetFormatPr defaultColWidth="9" defaultRowHeight="9.6"/>
  <cols>
    <col min="1" max="1" width="3.375" style="121" customWidth="1"/>
    <col min="2" max="2" width="6.7" style="121" customWidth="1"/>
    <col min="3" max="3" width="6.34166666666667" style="121" customWidth="1"/>
    <col min="4" max="4" width="5.56666666666667" style="121" customWidth="1"/>
    <col min="5" max="5" width="19.5333333333333" style="123" customWidth="1"/>
    <col min="6" max="6" width="2.95" style="121" customWidth="1"/>
    <col min="7" max="7" width="15.9083333333333" style="121" customWidth="1"/>
    <col min="8" max="14" width="5.425" style="121" customWidth="1"/>
    <col min="15" max="16" width="5.425" style="124" customWidth="1"/>
    <col min="17" max="49" width="5.425" style="121" customWidth="1"/>
    <col min="50" max="50" width="5.46666666666667" style="121" customWidth="1"/>
    <col min="51" max="51" width="8.75" style="121" customWidth="1"/>
    <col min="52" max="52" width="7.5" style="121" customWidth="1"/>
    <col min="53" max="16384" width="9" style="121"/>
  </cols>
  <sheetData>
    <row r="1" s="121" customFormat="1" ht="9.75" customHeight="1" spans="1:16">
      <c r="A1" s="61"/>
      <c r="B1" s="61"/>
      <c r="C1" s="61"/>
      <c r="D1" s="61"/>
      <c r="E1" s="61"/>
      <c r="O1" s="124"/>
      <c r="P1" s="124"/>
    </row>
    <row r="2" s="121" customFormat="1" ht="18" customHeight="1" spans="1:51">
      <c r="A2" s="125" t="s">
        <v>1054</v>
      </c>
      <c r="B2" s="125"/>
      <c r="C2" s="125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122"/>
      <c r="P2" s="12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</row>
    <row r="3" s="121" customFormat="1" ht="13.5" customHeight="1" spans="1:1">
      <c r="A3" s="121" t="s">
        <v>1057</v>
      </c>
    </row>
    <row r="4" s="121" customFormat="1" ht="35" customHeight="1" spans="1:52">
      <c r="A4" s="104" t="s">
        <v>4</v>
      </c>
      <c r="B4" s="104" t="s">
        <v>6</v>
      </c>
      <c r="C4" s="104" t="s">
        <v>7</v>
      </c>
      <c r="D4" s="104" t="s">
        <v>8</v>
      </c>
      <c r="E4" s="126" t="s">
        <v>9</v>
      </c>
      <c r="F4" s="127" t="s">
        <v>1025</v>
      </c>
      <c r="G4" s="104" t="s">
        <v>1026</v>
      </c>
      <c r="H4" s="12" t="s">
        <v>12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9"/>
      <c r="AX4" s="104" t="s">
        <v>1035</v>
      </c>
      <c r="AY4" s="127" t="s">
        <v>1028</v>
      </c>
      <c r="AZ4" s="104" t="s">
        <v>1029</v>
      </c>
    </row>
    <row r="5" s="121" customFormat="1" ht="35" customHeight="1" spans="1:52">
      <c r="A5" s="128"/>
      <c r="B5" s="104"/>
      <c r="C5" s="104"/>
      <c r="D5" s="128"/>
      <c r="E5" s="126"/>
      <c r="F5" s="129"/>
      <c r="G5" s="128"/>
      <c r="H5" s="13" t="s">
        <v>16</v>
      </c>
      <c r="I5" s="25"/>
      <c r="J5" s="25"/>
      <c r="K5" s="25"/>
      <c r="L5" s="25"/>
      <c r="M5" s="25"/>
      <c r="N5" s="25"/>
      <c r="O5" s="25"/>
      <c r="P5" s="26"/>
      <c r="Q5" s="13" t="s">
        <v>17</v>
      </c>
      <c r="R5" s="25"/>
      <c r="S5" s="25"/>
      <c r="T5" s="25"/>
      <c r="U5" s="26"/>
      <c r="V5" s="13" t="s">
        <v>18</v>
      </c>
      <c r="W5" s="25"/>
      <c r="X5" s="25"/>
      <c r="Y5" s="25"/>
      <c r="Z5" s="26"/>
      <c r="AA5" s="27" t="s">
        <v>19</v>
      </c>
      <c r="AB5" s="27"/>
      <c r="AC5" s="27" t="s">
        <v>20</v>
      </c>
      <c r="AD5" s="27"/>
      <c r="AE5" s="13" t="s">
        <v>21</v>
      </c>
      <c r="AF5" s="25"/>
      <c r="AG5" s="25"/>
      <c r="AH5" s="25"/>
      <c r="AI5" s="25"/>
      <c r="AJ5" s="25"/>
      <c r="AK5" s="25"/>
      <c r="AL5" s="25"/>
      <c r="AM5" s="25"/>
      <c r="AN5" s="13" t="s">
        <v>22</v>
      </c>
      <c r="AO5" s="25"/>
      <c r="AP5" s="25"/>
      <c r="AQ5" s="25"/>
      <c r="AR5" s="26"/>
      <c r="AS5" s="27" t="s">
        <v>23</v>
      </c>
      <c r="AT5" s="27"/>
      <c r="AU5" s="27"/>
      <c r="AV5" s="27"/>
      <c r="AW5" s="27"/>
      <c r="AX5" s="104"/>
      <c r="AY5" s="129"/>
      <c r="AZ5" s="104"/>
    </row>
    <row r="6" s="121" customFormat="1" ht="35" customHeight="1" spans="1:52">
      <c r="A6" s="128"/>
      <c r="B6" s="127"/>
      <c r="C6" s="127"/>
      <c r="D6" s="128"/>
      <c r="E6" s="126"/>
      <c r="F6" s="63"/>
      <c r="G6" s="128"/>
      <c r="H6" s="14" t="s">
        <v>24</v>
      </c>
      <c r="I6" s="14" t="s">
        <v>25</v>
      </c>
      <c r="J6" s="14" t="s">
        <v>26</v>
      </c>
      <c r="K6" s="14" t="s">
        <v>25</v>
      </c>
      <c r="L6" s="14" t="s">
        <v>27</v>
      </c>
      <c r="M6" s="14" t="s">
        <v>25</v>
      </c>
      <c r="N6" s="14" t="s">
        <v>28</v>
      </c>
      <c r="O6" s="14" t="s">
        <v>29</v>
      </c>
      <c r="P6" s="14" t="s">
        <v>30</v>
      </c>
      <c r="Q6" s="14" t="s">
        <v>31</v>
      </c>
      <c r="R6" s="14" t="s">
        <v>29</v>
      </c>
      <c r="S6" s="14" t="s">
        <v>32</v>
      </c>
      <c r="T6" s="14" t="s">
        <v>29</v>
      </c>
      <c r="U6" s="14" t="s">
        <v>30</v>
      </c>
      <c r="V6" s="14" t="s">
        <v>33</v>
      </c>
      <c r="W6" s="14" t="s">
        <v>29</v>
      </c>
      <c r="X6" s="14" t="s">
        <v>34</v>
      </c>
      <c r="Y6" s="14" t="s">
        <v>29</v>
      </c>
      <c r="Z6" s="14" t="s">
        <v>30</v>
      </c>
      <c r="AA6" s="14" t="s">
        <v>35</v>
      </c>
      <c r="AB6" s="14" t="s">
        <v>29</v>
      </c>
      <c r="AC6" s="14" t="s">
        <v>36</v>
      </c>
      <c r="AD6" s="14" t="s">
        <v>29</v>
      </c>
      <c r="AE6" s="14" t="s">
        <v>37</v>
      </c>
      <c r="AF6" s="14" t="s">
        <v>29</v>
      </c>
      <c r="AG6" s="14" t="s">
        <v>38</v>
      </c>
      <c r="AH6" s="14" t="s">
        <v>29</v>
      </c>
      <c r="AI6" s="14" t="s">
        <v>39</v>
      </c>
      <c r="AJ6" s="14" t="s">
        <v>29</v>
      </c>
      <c r="AK6" s="14" t="s">
        <v>40</v>
      </c>
      <c r="AL6" s="14" t="s">
        <v>29</v>
      </c>
      <c r="AM6" s="14" t="s">
        <v>30</v>
      </c>
      <c r="AN6" s="14" t="s">
        <v>41</v>
      </c>
      <c r="AO6" s="14" t="s">
        <v>29</v>
      </c>
      <c r="AP6" s="14" t="s">
        <v>42</v>
      </c>
      <c r="AQ6" s="14" t="s">
        <v>29</v>
      </c>
      <c r="AR6" s="14" t="s">
        <v>30</v>
      </c>
      <c r="AS6" s="28" t="s">
        <v>43</v>
      </c>
      <c r="AT6" s="28" t="s">
        <v>29</v>
      </c>
      <c r="AU6" s="28" t="s">
        <v>44</v>
      </c>
      <c r="AV6" s="28" t="s">
        <v>29</v>
      </c>
      <c r="AW6" s="28" t="s">
        <v>30</v>
      </c>
      <c r="AX6" s="104"/>
      <c r="AY6" s="63"/>
      <c r="AZ6" s="104"/>
    </row>
    <row r="7" s="122" customFormat="1" ht="25" customHeight="1" spans="1:53">
      <c r="A7" s="63">
        <v>1</v>
      </c>
      <c r="B7" s="104" t="s">
        <v>538</v>
      </c>
      <c r="C7" s="104"/>
      <c r="D7" s="104" t="s">
        <v>539</v>
      </c>
      <c r="E7" s="58" t="s">
        <v>540</v>
      </c>
      <c r="F7" s="104">
        <v>2</v>
      </c>
      <c r="G7" s="104" t="s">
        <v>541</v>
      </c>
      <c r="H7" s="68"/>
      <c r="I7" s="27">
        <f t="shared" ref="I7:I39" si="0">H7*1000</f>
        <v>0</v>
      </c>
      <c r="J7" s="68"/>
      <c r="K7" s="27">
        <f t="shared" ref="K7:K39" si="1">J7*600</f>
        <v>0</v>
      </c>
      <c r="L7" s="69"/>
      <c r="M7" s="27">
        <f t="shared" ref="M7:M39" si="2">L7*600</f>
        <v>0</v>
      </c>
      <c r="N7" s="68"/>
      <c r="O7" s="27">
        <f t="shared" ref="O7:O39" si="3">N7*600</f>
        <v>0</v>
      </c>
      <c r="P7" s="27">
        <f t="shared" ref="P7:P38" si="4">I7+K7+M7+O7</f>
        <v>0</v>
      </c>
      <c r="Q7" s="68">
        <v>2.5</v>
      </c>
      <c r="R7" s="27">
        <f>Q7*300</f>
        <v>750</v>
      </c>
      <c r="S7" s="68"/>
      <c r="T7" s="27">
        <f t="shared" ref="T7:T39" si="5">S7*300</f>
        <v>0</v>
      </c>
      <c r="U7" s="27">
        <f t="shared" ref="U7:U39" si="6">R7+T7</f>
        <v>750</v>
      </c>
      <c r="V7" s="68"/>
      <c r="W7" s="27">
        <f t="shared" ref="W7:W39" si="7">V7*400</f>
        <v>0</v>
      </c>
      <c r="X7" s="68"/>
      <c r="Y7" s="27">
        <f t="shared" ref="Y7:Y39" si="8">X7*800</f>
        <v>0</v>
      </c>
      <c r="Z7" s="27">
        <f t="shared" ref="Z7:Z39" si="9">W7+Y7</f>
        <v>0</v>
      </c>
      <c r="AA7" s="68"/>
      <c r="AB7" s="27">
        <f t="shared" ref="AB7:AB39" si="10">AA7*600</f>
        <v>0</v>
      </c>
      <c r="AC7" s="68"/>
      <c r="AD7" s="27">
        <f t="shared" ref="AD7:AD39" si="11">AC7*0</f>
        <v>0</v>
      </c>
      <c r="AE7" s="68">
        <v>1</v>
      </c>
      <c r="AF7" s="27">
        <f>AE7*1000</f>
        <v>1000</v>
      </c>
      <c r="AG7" s="68"/>
      <c r="AH7" s="27">
        <f t="shared" ref="AH7:AH38" si="12">AG7*300</f>
        <v>0</v>
      </c>
      <c r="AI7" s="68">
        <v>1</v>
      </c>
      <c r="AJ7" s="27">
        <f t="shared" ref="AJ7:AJ38" si="13">AI7*300</f>
        <v>300</v>
      </c>
      <c r="AK7" s="68"/>
      <c r="AL7" s="27">
        <f t="shared" ref="AL7:AL39" si="14">AK7*300</f>
        <v>0</v>
      </c>
      <c r="AM7" s="27">
        <f t="shared" ref="AM7:AM39" si="15">AF7+AH7+AJ7+AL7</f>
        <v>1300</v>
      </c>
      <c r="AN7" s="68"/>
      <c r="AO7" s="27">
        <f t="shared" ref="AO7:AO39" si="16">AN7*20</f>
        <v>0</v>
      </c>
      <c r="AP7" s="68"/>
      <c r="AQ7" s="27">
        <f t="shared" ref="AQ7:AQ39" si="17">AP7*20</f>
        <v>0</v>
      </c>
      <c r="AR7" s="27">
        <f t="shared" ref="AR7:AR39" si="18">AO7+AQ7</f>
        <v>0</v>
      </c>
      <c r="AS7" s="68"/>
      <c r="AT7" s="27">
        <f t="shared" ref="AT7:AT39" si="19">AS7*200</f>
        <v>0</v>
      </c>
      <c r="AU7" s="68"/>
      <c r="AV7" s="27">
        <f t="shared" ref="AV7:AV39" si="20">AU7*600</f>
        <v>0</v>
      </c>
      <c r="AW7" s="27">
        <f t="shared" ref="AW7:AW39" si="21">AT7+AV7</f>
        <v>0</v>
      </c>
      <c r="AX7" s="133">
        <f>P7+U7+Z7+AB7+AD7+AM7+AR7+AW7</f>
        <v>2050</v>
      </c>
      <c r="AY7" s="133">
        <f>F7*1000</f>
        <v>2000</v>
      </c>
      <c r="AZ7" s="133">
        <v>2000</v>
      </c>
      <c r="BA7" s="76"/>
    </row>
    <row r="8" s="122" customFormat="1" ht="25" customHeight="1" spans="1:53">
      <c r="A8" s="63">
        <v>2</v>
      </c>
      <c r="B8" s="104" t="s">
        <v>538</v>
      </c>
      <c r="C8" s="104"/>
      <c r="D8" s="104" t="s">
        <v>542</v>
      </c>
      <c r="E8" s="58" t="s">
        <v>350</v>
      </c>
      <c r="F8" s="104">
        <v>2</v>
      </c>
      <c r="G8" s="104" t="s">
        <v>543</v>
      </c>
      <c r="H8" s="69"/>
      <c r="I8" s="27">
        <f t="shared" si="0"/>
        <v>0</v>
      </c>
      <c r="J8" s="69"/>
      <c r="K8" s="27">
        <f t="shared" si="1"/>
        <v>0</v>
      </c>
      <c r="L8" s="69"/>
      <c r="M8" s="27">
        <f t="shared" si="2"/>
        <v>0</v>
      </c>
      <c r="N8" s="69"/>
      <c r="O8" s="27">
        <f t="shared" si="3"/>
        <v>0</v>
      </c>
      <c r="P8" s="27">
        <f t="shared" si="4"/>
        <v>0</v>
      </c>
      <c r="Q8" s="69">
        <v>2</v>
      </c>
      <c r="R8" s="27">
        <f>Q8*300</f>
        <v>600</v>
      </c>
      <c r="S8" s="69"/>
      <c r="T8" s="27">
        <f t="shared" si="5"/>
        <v>0</v>
      </c>
      <c r="U8" s="27">
        <f t="shared" si="6"/>
        <v>600</v>
      </c>
      <c r="V8" s="69"/>
      <c r="W8" s="27">
        <f t="shared" si="7"/>
        <v>0</v>
      </c>
      <c r="X8" s="69"/>
      <c r="Y8" s="27">
        <f t="shared" si="8"/>
        <v>0</v>
      </c>
      <c r="Z8" s="27">
        <f t="shared" si="9"/>
        <v>0</v>
      </c>
      <c r="AA8" s="69"/>
      <c r="AB8" s="27">
        <f t="shared" si="10"/>
        <v>0</v>
      </c>
      <c r="AC8" s="69"/>
      <c r="AD8" s="27">
        <f t="shared" si="11"/>
        <v>0</v>
      </c>
      <c r="AE8" s="69"/>
      <c r="AF8" s="27">
        <f t="shared" ref="AF8:AF38" si="22">AE8*1000</f>
        <v>0</v>
      </c>
      <c r="AG8" s="69"/>
      <c r="AH8" s="27">
        <f t="shared" si="12"/>
        <v>0</v>
      </c>
      <c r="AI8" s="69">
        <v>1</v>
      </c>
      <c r="AJ8" s="27">
        <f t="shared" si="13"/>
        <v>300</v>
      </c>
      <c r="AK8" s="69"/>
      <c r="AL8" s="27">
        <f t="shared" si="14"/>
        <v>0</v>
      </c>
      <c r="AM8" s="27">
        <f t="shared" si="15"/>
        <v>300</v>
      </c>
      <c r="AN8" s="69">
        <v>6</v>
      </c>
      <c r="AO8" s="27">
        <f t="shared" si="16"/>
        <v>120</v>
      </c>
      <c r="AP8" s="69"/>
      <c r="AQ8" s="27">
        <f t="shared" si="17"/>
        <v>0</v>
      </c>
      <c r="AR8" s="27">
        <f t="shared" si="18"/>
        <v>120</v>
      </c>
      <c r="AS8" s="69"/>
      <c r="AT8" s="27">
        <f t="shared" si="19"/>
        <v>0</v>
      </c>
      <c r="AU8" s="69"/>
      <c r="AV8" s="27">
        <f t="shared" si="20"/>
        <v>0</v>
      </c>
      <c r="AW8" s="27">
        <f t="shared" si="21"/>
        <v>0</v>
      </c>
      <c r="AX8" s="133">
        <f t="shared" ref="AX8:AX39" si="23">P8+U8+Z8+AB8+AD8+AM8+AR8+AW8</f>
        <v>1020</v>
      </c>
      <c r="AY8" s="133">
        <f t="shared" ref="AY8:AY39" si="24">F8*1000</f>
        <v>2000</v>
      </c>
      <c r="AZ8" s="133">
        <v>1020</v>
      </c>
      <c r="BA8" s="76"/>
    </row>
    <row r="9" s="122" customFormat="1" ht="25" customHeight="1" spans="1:53">
      <c r="A9" s="63">
        <v>3</v>
      </c>
      <c r="B9" s="104" t="s">
        <v>538</v>
      </c>
      <c r="C9" s="104"/>
      <c r="D9" s="104" t="s">
        <v>544</v>
      </c>
      <c r="E9" s="58" t="s">
        <v>545</v>
      </c>
      <c r="F9" s="104">
        <v>1</v>
      </c>
      <c r="G9" s="104" t="s">
        <v>546</v>
      </c>
      <c r="H9" s="69"/>
      <c r="I9" s="27">
        <f t="shared" si="0"/>
        <v>0</v>
      </c>
      <c r="J9" s="69"/>
      <c r="K9" s="27">
        <f t="shared" si="1"/>
        <v>0</v>
      </c>
      <c r="L9" s="69"/>
      <c r="M9" s="27">
        <f t="shared" si="2"/>
        <v>0</v>
      </c>
      <c r="N9" s="69"/>
      <c r="O9" s="27">
        <f t="shared" si="3"/>
        <v>0</v>
      </c>
      <c r="P9" s="27">
        <f t="shared" si="4"/>
        <v>0</v>
      </c>
      <c r="Q9" s="69">
        <v>2</v>
      </c>
      <c r="R9" s="27">
        <f>Q9*300</f>
        <v>600</v>
      </c>
      <c r="S9" s="69"/>
      <c r="T9" s="27">
        <f t="shared" si="5"/>
        <v>0</v>
      </c>
      <c r="U9" s="27">
        <f t="shared" si="6"/>
        <v>600</v>
      </c>
      <c r="V9" s="69"/>
      <c r="W9" s="27">
        <f t="shared" si="7"/>
        <v>0</v>
      </c>
      <c r="X9" s="69"/>
      <c r="Y9" s="27">
        <f t="shared" si="8"/>
        <v>0</v>
      </c>
      <c r="Z9" s="27">
        <f t="shared" si="9"/>
        <v>0</v>
      </c>
      <c r="AA9" s="69"/>
      <c r="AB9" s="27">
        <f t="shared" si="10"/>
        <v>0</v>
      </c>
      <c r="AC9" s="69"/>
      <c r="AD9" s="27">
        <f t="shared" si="11"/>
        <v>0</v>
      </c>
      <c r="AE9" s="69"/>
      <c r="AF9" s="27">
        <f t="shared" si="22"/>
        <v>0</v>
      </c>
      <c r="AG9" s="69"/>
      <c r="AH9" s="27">
        <f t="shared" si="12"/>
        <v>0</v>
      </c>
      <c r="AI9" s="69">
        <v>0</v>
      </c>
      <c r="AJ9" s="27">
        <f t="shared" si="13"/>
        <v>0</v>
      </c>
      <c r="AK9" s="69"/>
      <c r="AL9" s="27">
        <f t="shared" si="14"/>
        <v>0</v>
      </c>
      <c r="AM9" s="27">
        <f t="shared" si="15"/>
        <v>0</v>
      </c>
      <c r="AN9" s="69">
        <v>0</v>
      </c>
      <c r="AO9" s="27">
        <f t="shared" si="16"/>
        <v>0</v>
      </c>
      <c r="AP9" s="69"/>
      <c r="AQ9" s="27">
        <f t="shared" si="17"/>
        <v>0</v>
      </c>
      <c r="AR9" s="27">
        <f t="shared" si="18"/>
        <v>0</v>
      </c>
      <c r="AS9" s="69"/>
      <c r="AT9" s="27">
        <f t="shared" si="19"/>
        <v>0</v>
      </c>
      <c r="AU9" s="69"/>
      <c r="AV9" s="27">
        <f t="shared" si="20"/>
        <v>0</v>
      </c>
      <c r="AW9" s="27">
        <f t="shared" si="21"/>
        <v>0</v>
      </c>
      <c r="AX9" s="133">
        <f t="shared" si="23"/>
        <v>600</v>
      </c>
      <c r="AY9" s="133">
        <f t="shared" si="24"/>
        <v>1000</v>
      </c>
      <c r="AZ9" s="133">
        <v>600</v>
      </c>
      <c r="BA9" s="76"/>
    </row>
    <row r="10" s="122" customFormat="1" ht="25" customHeight="1" spans="1:53">
      <c r="A10" s="63">
        <v>4</v>
      </c>
      <c r="B10" s="104" t="s">
        <v>538</v>
      </c>
      <c r="C10" s="104"/>
      <c r="D10" s="104" t="s">
        <v>547</v>
      </c>
      <c r="E10" s="58" t="s">
        <v>548</v>
      </c>
      <c r="F10" s="104">
        <v>2</v>
      </c>
      <c r="G10" s="104" t="s">
        <v>549</v>
      </c>
      <c r="H10" s="69"/>
      <c r="I10" s="27">
        <f t="shared" si="0"/>
        <v>0</v>
      </c>
      <c r="J10" s="69"/>
      <c r="K10" s="27">
        <f t="shared" si="1"/>
        <v>0</v>
      </c>
      <c r="L10" s="69"/>
      <c r="M10" s="27">
        <f t="shared" si="2"/>
        <v>0</v>
      </c>
      <c r="N10" s="69"/>
      <c r="O10" s="27">
        <f t="shared" si="3"/>
        <v>0</v>
      </c>
      <c r="P10" s="27">
        <f t="shared" si="4"/>
        <v>0</v>
      </c>
      <c r="Q10" s="69">
        <v>5</v>
      </c>
      <c r="R10" s="27">
        <f>Q10*300</f>
        <v>1500</v>
      </c>
      <c r="S10" s="69"/>
      <c r="T10" s="27">
        <f t="shared" si="5"/>
        <v>0</v>
      </c>
      <c r="U10" s="27">
        <f t="shared" si="6"/>
        <v>1500</v>
      </c>
      <c r="V10" s="69"/>
      <c r="W10" s="27">
        <f t="shared" si="7"/>
        <v>0</v>
      </c>
      <c r="X10" s="69"/>
      <c r="Y10" s="27">
        <f t="shared" si="8"/>
        <v>0</v>
      </c>
      <c r="Z10" s="27">
        <f t="shared" si="9"/>
        <v>0</v>
      </c>
      <c r="AA10" s="69"/>
      <c r="AB10" s="27">
        <f t="shared" si="10"/>
        <v>0</v>
      </c>
      <c r="AC10" s="69"/>
      <c r="AD10" s="27">
        <f t="shared" si="11"/>
        <v>0</v>
      </c>
      <c r="AE10" s="69">
        <v>2</v>
      </c>
      <c r="AF10" s="27">
        <f t="shared" si="22"/>
        <v>2000</v>
      </c>
      <c r="AG10" s="69"/>
      <c r="AH10" s="27">
        <f t="shared" si="12"/>
        <v>0</v>
      </c>
      <c r="AI10" s="69">
        <v>3</v>
      </c>
      <c r="AJ10" s="27">
        <f t="shared" si="13"/>
        <v>900</v>
      </c>
      <c r="AK10" s="69"/>
      <c r="AL10" s="27">
        <f t="shared" si="14"/>
        <v>0</v>
      </c>
      <c r="AM10" s="27">
        <f t="shared" si="15"/>
        <v>2900</v>
      </c>
      <c r="AN10" s="69">
        <v>10</v>
      </c>
      <c r="AO10" s="27">
        <f t="shared" si="16"/>
        <v>200</v>
      </c>
      <c r="AP10" s="69">
        <v>0</v>
      </c>
      <c r="AQ10" s="27">
        <f t="shared" si="17"/>
        <v>0</v>
      </c>
      <c r="AR10" s="27">
        <f t="shared" si="18"/>
        <v>200</v>
      </c>
      <c r="AS10" s="69"/>
      <c r="AT10" s="27">
        <f t="shared" si="19"/>
        <v>0</v>
      </c>
      <c r="AU10" s="69"/>
      <c r="AV10" s="27">
        <f t="shared" si="20"/>
        <v>0</v>
      </c>
      <c r="AW10" s="27">
        <f t="shared" si="21"/>
        <v>0</v>
      </c>
      <c r="AX10" s="133">
        <f t="shared" si="23"/>
        <v>4600</v>
      </c>
      <c r="AY10" s="133">
        <f t="shared" si="24"/>
        <v>2000</v>
      </c>
      <c r="AZ10" s="133">
        <v>2000</v>
      </c>
      <c r="BA10" s="76"/>
    </row>
    <row r="11" s="122" customFormat="1" ht="25" customHeight="1" spans="1:53">
      <c r="A11" s="63">
        <v>5</v>
      </c>
      <c r="B11" s="104" t="s">
        <v>538</v>
      </c>
      <c r="C11" s="104"/>
      <c r="D11" s="104" t="s">
        <v>550</v>
      </c>
      <c r="E11" s="58" t="s">
        <v>551</v>
      </c>
      <c r="F11" s="104">
        <v>4</v>
      </c>
      <c r="G11" s="104" t="s">
        <v>552</v>
      </c>
      <c r="H11" s="69"/>
      <c r="I11" s="27">
        <f t="shared" si="0"/>
        <v>0</v>
      </c>
      <c r="J11" s="69"/>
      <c r="K11" s="27">
        <f t="shared" si="1"/>
        <v>0</v>
      </c>
      <c r="L11" s="69"/>
      <c r="M11" s="27">
        <f t="shared" si="2"/>
        <v>0</v>
      </c>
      <c r="N11" s="69"/>
      <c r="O11" s="27">
        <f t="shared" si="3"/>
        <v>0</v>
      </c>
      <c r="P11" s="27">
        <f t="shared" si="4"/>
        <v>0</v>
      </c>
      <c r="Q11" s="69">
        <v>1.5</v>
      </c>
      <c r="R11" s="27">
        <f>Q11*300</f>
        <v>450</v>
      </c>
      <c r="S11" s="69"/>
      <c r="T11" s="27">
        <f t="shared" si="5"/>
        <v>0</v>
      </c>
      <c r="U11" s="27">
        <f t="shared" si="6"/>
        <v>450</v>
      </c>
      <c r="V11" s="69"/>
      <c r="W11" s="27">
        <f t="shared" si="7"/>
        <v>0</v>
      </c>
      <c r="X11" s="69"/>
      <c r="Y11" s="27">
        <f t="shared" si="8"/>
        <v>0</v>
      </c>
      <c r="Z11" s="27">
        <f t="shared" si="9"/>
        <v>0</v>
      </c>
      <c r="AA11" s="69"/>
      <c r="AB11" s="27">
        <f t="shared" si="10"/>
        <v>0</v>
      </c>
      <c r="AC11" s="69"/>
      <c r="AD11" s="27">
        <f t="shared" si="11"/>
        <v>0</v>
      </c>
      <c r="AE11" s="69"/>
      <c r="AF11" s="27">
        <f t="shared" si="22"/>
        <v>0</v>
      </c>
      <c r="AG11" s="69"/>
      <c r="AH11" s="27">
        <f t="shared" si="12"/>
        <v>0</v>
      </c>
      <c r="AI11" s="69">
        <v>2</v>
      </c>
      <c r="AJ11" s="27">
        <f t="shared" si="13"/>
        <v>600</v>
      </c>
      <c r="AK11" s="69"/>
      <c r="AL11" s="27">
        <f t="shared" si="14"/>
        <v>0</v>
      </c>
      <c r="AM11" s="27">
        <f t="shared" si="15"/>
        <v>600</v>
      </c>
      <c r="AN11" s="69">
        <v>4</v>
      </c>
      <c r="AO11" s="27">
        <f t="shared" si="16"/>
        <v>80</v>
      </c>
      <c r="AP11" s="69"/>
      <c r="AQ11" s="27">
        <f t="shared" si="17"/>
        <v>0</v>
      </c>
      <c r="AR11" s="27">
        <f t="shared" si="18"/>
        <v>80</v>
      </c>
      <c r="AS11" s="69"/>
      <c r="AT11" s="27">
        <f t="shared" si="19"/>
        <v>0</v>
      </c>
      <c r="AU11" s="69"/>
      <c r="AV11" s="27">
        <f t="shared" si="20"/>
        <v>0</v>
      </c>
      <c r="AW11" s="27">
        <f t="shared" si="21"/>
        <v>0</v>
      </c>
      <c r="AX11" s="133">
        <f t="shared" si="23"/>
        <v>1130</v>
      </c>
      <c r="AY11" s="133">
        <f t="shared" si="24"/>
        <v>4000</v>
      </c>
      <c r="AZ11" s="133">
        <v>1130</v>
      </c>
      <c r="BA11" s="76"/>
    </row>
    <row r="12" s="122" customFormat="1" ht="25" customHeight="1" spans="1:53">
      <c r="A12" s="63">
        <v>6</v>
      </c>
      <c r="B12" s="104" t="s">
        <v>538</v>
      </c>
      <c r="C12" s="104"/>
      <c r="D12" s="104" t="s">
        <v>553</v>
      </c>
      <c r="E12" s="58" t="s">
        <v>548</v>
      </c>
      <c r="F12" s="104">
        <v>1</v>
      </c>
      <c r="G12" s="104" t="s">
        <v>554</v>
      </c>
      <c r="H12" s="69"/>
      <c r="I12" s="27">
        <f t="shared" si="0"/>
        <v>0</v>
      </c>
      <c r="J12" s="69"/>
      <c r="K12" s="27">
        <f t="shared" si="1"/>
        <v>0</v>
      </c>
      <c r="L12" s="69"/>
      <c r="M12" s="27">
        <f t="shared" si="2"/>
        <v>0</v>
      </c>
      <c r="N12" s="69"/>
      <c r="O12" s="27">
        <f t="shared" si="3"/>
        <v>0</v>
      </c>
      <c r="P12" s="27">
        <f t="shared" si="4"/>
        <v>0</v>
      </c>
      <c r="Q12" s="69"/>
      <c r="R12" s="27">
        <f t="shared" ref="R12:R39" si="25">Q12*300</f>
        <v>0</v>
      </c>
      <c r="S12" s="69"/>
      <c r="T12" s="27">
        <f t="shared" si="5"/>
        <v>0</v>
      </c>
      <c r="U12" s="27">
        <f t="shared" si="6"/>
        <v>0</v>
      </c>
      <c r="V12" s="69"/>
      <c r="W12" s="27">
        <f t="shared" si="7"/>
        <v>0</v>
      </c>
      <c r="X12" s="69"/>
      <c r="Y12" s="27">
        <f t="shared" si="8"/>
        <v>0</v>
      </c>
      <c r="Z12" s="27">
        <f t="shared" si="9"/>
        <v>0</v>
      </c>
      <c r="AA12" s="69"/>
      <c r="AB12" s="27">
        <f t="shared" si="10"/>
        <v>0</v>
      </c>
      <c r="AC12" s="69"/>
      <c r="AD12" s="27">
        <f t="shared" si="11"/>
        <v>0</v>
      </c>
      <c r="AE12" s="69"/>
      <c r="AF12" s="27">
        <f t="shared" si="22"/>
        <v>0</v>
      </c>
      <c r="AG12" s="69"/>
      <c r="AH12" s="27">
        <f t="shared" si="12"/>
        <v>0</v>
      </c>
      <c r="AI12" s="69"/>
      <c r="AJ12" s="27">
        <f t="shared" si="13"/>
        <v>0</v>
      </c>
      <c r="AK12" s="69"/>
      <c r="AL12" s="27">
        <f t="shared" si="14"/>
        <v>0</v>
      </c>
      <c r="AM12" s="27">
        <f t="shared" si="15"/>
        <v>0</v>
      </c>
      <c r="AN12" s="69">
        <v>7</v>
      </c>
      <c r="AO12" s="27">
        <f t="shared" si="16"/>
        <v>140</v>
      </c>
      <c r="AP12" s="69"/>
      <c r="AQ12" s="27">
        <f t="shared" si="17"/>
        <v>0</v>
      </c>
      <c r="AR12" s="27">
        <f t="shared" si="18"/>
        <v>140</v>
      </c>
      <c r="AS12" s="69"/>
      <c r="AT12" s="27">
        <f t="shared" si="19"/>
        <v>0</v>
      </c>
      <c r="AU12" s="69"/>
      <c r="AV12" s="27">
        <f t="shared" si="20"/>
        <v>0</v>
      </c>
      <c r="AW12" s="27">
        <f t="shared" si="21"/>
        <v>0</v>
      </c>
      <c r="AX12" s="133">
        <f t="shared" si="23"/>
        <v>140</v>
      </c>
      <c r="AY12" s="133">
        <f t="shared" si="24"/>
        <v>1000</v>
      </c>
      <c r="AZ12" s="133">
        <v>140</v>
      </c>
      <c r="BA12" s="76"/>
    </row>
    <row r="13" s="122" customFormat="1" ht="25" customHeight="1" spans="1:53">
      <c r="A13" s="63">
        <v>7</v>
      </c>
      <c r="B13" s="104" t="s">
        <v>538</v>
      </c>
      <c r="C13" s="104"/>
      <c r="D13" s="104" t="s">
        <v>555</v>
      </c>
      <c r="E13" s="58" t="s">
        <v>556</v>
      </c>
      <c r="F13" s="104">
        <v>1</v>
      </c>
      <c r="G13" s="104" t="s">
        <v>557</v>
      </c>
      <c r="H13" s="69"/>
      <c r="I13" s="27">
        <f t="shared" si="0"/>
        <v>0</v>
      </c>
      <c r="J13" s="69"/>
      <c r="K13" s="27">
        <f t="shared" si="1"/>
        <v>0</v>
      </c>
      <c r="L13" s="69"/>
      <c r="M13" s="27">
        <f t="shared" si="2"/>
        <v>0</v>
      </c>
      <c r="N13" s="69"/>
      <c r="O13" s="27">
        <f t="shared" si="3"/>
        <v>0</v>
      </c>
      <c r="P13" s="27">
        <f t="shared" si="4"/>
        <v>0</v>
      </c>
      <c r="Q13" s="69">
        <v>1</v>
      </c>
      <c r="R13" s="27">
        <f t="shared" si="25"/>
        <v>300</v>
      </c>
      <c r="S13" s="69"/>
      <c r="T13" s="27">
        <f t="shared" si="5"/>
        <v>0</v>
      </c>
      <c r="U13" s="27">
        <f t="shared" si="6"/>
        <v>300</v>
      </c>
      <c r="V13" s="69"/>
      <c r="W13" s="27">
        <f t="shared" si="7"/>
        <v>0</v>
      </c>
      <c r="X13" s="69"/>
      <c r="Y13" s="27">
        <f t="shared" si="8"/>
        <v>0</v>
      </c>
      <c r="Z13" s="27">
        <f t="shared" si="9"/>
        <v>0</v>
      </c>
      <c r="AA13" s="69"/>
      <c r="AB13" s="27">
        <f t="shared" si="10"/>
        <v>0</v>
      </c>
      <c r="AC13" s="69"/>
      <c r="AD13" s="27">
        <f t="shared" si="11"/>
        <v>0</v>
      </c>
      <c r="AE13" s="69">
        <v>1</v>
      </c>
      <c r="AF13" s="27">
        <f t="shared" si="22"/>
        <v>1000</v>
      </c>
      <c r="AG13" s="69"/>
      <c r="AH13" s="27">
        <f t="shared" si="12"/>
        <v>0</v>
      </c>
      <c r="AI13" s="69"/>
      <c r="AJ13" s="27">
        <f t="shared" si="13"/>
        <v>0</v>
      </c>
      <c r="AK13" s="69"/>
      <c r="AL13" s="27">
        <f t="shared" si="14"/>
        <v>0</v>
      </c>
      <c r="AM13" s="27">
        <f t="shared" si="15"/>
        <v>1000</v>
      </c>
      <c r="AN13" s="69">
        <v>5</v>
      </c>
      <c r="AO13" s="27">
        <f t="shared" si="16"/>
        <v>100</v>
      </c>
      <c r="AP13" s="69"/>
      <c r="AQ13" s="27">
        <f t="shared" si="17"/>
        <v>0</v>
      </c>
      <c r="AR13" s="27">
        <f t="shared" si="18"/>
        <v>100</v>
      </c>
      <c r="AS13" s="69"/>
      <c r="AT13" s="27">
        <f t="shared" si="19"/>
        <v>0</v>
      </c>
      <c r="AU13" s="69"/>
      <c r="AV13" s="27">
        <f t="shared" si="20"/>
        <v>0</v>
      </c>
      <c r="AW13" s="27">
        <f t="shared" si="21"/>
        <v>0</v>
      </c>
      <c r="AX13" s="133">
        <f t="shared" si="23"/>
        <v>1400</v>
      </c>
      <c r="AY13" s="133">
        <f t="shared" si="24"/>
        <v>1000</v>
      </c>
      <c r="AZ13" s="133">
        <v>1400</v>
      </c>
      <c r="BA13" s="76"/>
    </row>
    <row r="14" s="122" customFormat="1" ht="25" customHeight="1" spans="1:53">
      <c r="A14" s="63">
        <v>8</v>
      </c>
      <c r="B14" s="104" t="s">
        <v>538</v>
      </c>
      <c r="C14" s="104"/>
      <c r="D14" s="104" t="s">
        <v>558</v>
      </c>
      <c r="E14" s="58" t="s">
        <v>559</v>
      </c>
      <c r="F14" s="104">
        <v>4</v>
      </c>
      <c r="G14" s="300" t="s">
        <v>560</v>
      </c>
      <c r="H14" s="69"/>
      <c r="I14" s="27">
        <f t="shared" si="0"/>
        <v>0</v>
      </c>
      <c r="J14" s="69"/>
      <c r="K14" s="27">
        <f t="shared" si="1"/>
        <v>0</v>
      </c>
      <c r="L14" s="69"/>
      <c r="M14" s="27">
        <f t="shared" si="2"/>
        <v>0</v>
      </c>
      <c r="N14" s="69"/>
      <c r="O14" s="27">
        <f t="shared" si="3"/>
        <v>0</v>
      </c>
      <c r="P14" s="27">
        <f t="shared" si="4"/>
        <v>0</v>
      </c>
      <c r="Q14" s="69">
        <v>3</v>
      </c>
      <c r="R14" s="27">
        <f t="shared" si="25"/>
        <v>900</v>
      </c>
      <c r="S14" s="69"/>
      <c r="T14" s="27">
        <f t="shared" si="5"/>
        <v>0</v>
      </c>
      <c r="U14" s="27">
        <f t="shared" si="6"/>
        <v>900</v>
      </c>
      <c r="V14" s="69"/>
      <c r="W14" s="27">
        <f t="shared" si="7"/>
        <v>0</v>
      </c>
      <c r="X14" s="69"/>
      <c r="Y14" s="27">
        <f t="shared" si="8"/>
        <v>0</v>
      </c>
      <c r="Z14" s="27">
        <f t="shared" si="9"/>
        <v>0</v>
      </c>
      <c r="AA14" s="69"/>
      <c r="AB14" s="27">
        <f t="shared" si="10"/>
        <v>0</v>
      </c>
      <c r="AC14" s="69"/>
      <c r="AD14" s="27">
        <f t="shared" si="11"/>
        <v>0</v>
      </c>
      <c r="AE14" s="68">
        <f>AD14*300</f>
        <v>0</v>
      </c>
      <c r="AF14" s="27">
        <f t="shared" si="22"/>
        <v>0</v>
      </c>
      <c r="AG14" s="69"/>
      <c r="AH14" s="27">
        <f t="shared" si="12"/>
        <v>0</v>
      </c>
      <c r="AI14" s="69">
        <v>4</v>
      </c>
      <c r="AJ14" s="27">
        <f t="shared" si="13"/>
        <v>1200</v>
      </c>
      <c r="AK14" s="69"/>
      <c r="AL14" s="27">
        <f t="shared" si="14"/>
        <v>0</v>
      </c>
      <c r="AM14" s="27">
        <f t="shared" si="15"/>
        <v>1200</v>
      </c>
      <c r="AN14" s="69">
        <v>20</v>
      </c>
      <c r="AO14" s="27">
        <f t="shared" si="16"/>
        <v>400</v>
      </c>
      <c r="AP14" s="69">
        <v>10</v>
      </c>
      <c r="AQ14" s="27">
        <f t="shared" si="17"/>
        <v>200</v>
      </c>
      <c r="AR14" s="27">
        <f t="shared" si="18"/>
        <v>600</v>
      </c>
      <c r="AS14" s="69"/>
      <c r="AT14" s="27">
        <f t="shared" si="19"/>
        <v>0</v>
      </c>
      <c r="AU14" s="69"/>
      <c r="AV14" s="27">
        <f t="shared" si="20"/>
        <v>0</v>
      </c>
      <c r="AW14" s="27">
        <f t="shared" si="21"/>
        <v>0</v>
      </c>
      <c r="AX14" s="133">
        <f t="shared" si="23"/>
        <v>2700</v>
      </c>
      <c r="AY14" s="133">
        <f t="shared" si="24"/>
        <v>4000</v>
      </c>
      <c r="AZ14" s="133">
        <v>2700</v>
      </c>
      <c r="BA14" s="76"/>
    </row>
    <row r="15" s="122" customFormat="1" ht="25" customHeight="1" spans="1:53">
      <c r="A15" s="63">
        <v>9</v>
      </c>
      <c r="B15" s="104" t="s">
        <v>538</v>
      </c>
      <c r="C15" s="104"/>
      <c r="D15" s="104" t="s">
        <v>561</v>
      </c>
      <c r="E15" s="58" t="s">
        <v>562</v>
      </c>
      <c r="F15" s="104">
        <v>1</v>
      </c>
      <c r="G15" s="300" t="s">
        <v>563</v>
      </c>
      <c r="H15" s="69"/>
      <c r="I15" s="27">
        <f t="shared" si="0"/>
        <v>0</v>
      </c>
      <c r="J15" s="69"/>
      <c r="K15" s="27">
        <f t="shared" si="1"/>
        <v>0</v>
      </c>
      <c r="L15" s="69"/>
      <c r="M15" s="27">
        <f t="shared" si="2"/>
        <v>0</v>
      </c>
      <c r="N15" s="69"/>
      <c r="O15" s="27">
        <f t="shared" si="3"/>
        <v>0</v>
      </c>
      <c r="P15" s="27">
        <f t="shared" si="4"/>
        <v>0</v>
      </c>
      <c r="Q15" s="69">
        <v>2</v>
      </c>
      <c r="R15" s="27">
        <f t="shared" si="25"/>
        <v>600</v>
      </c>
      <c r="S15" s="69"/>
      <c r="T15" s="27">
        <f t="shared" si="5"/>
        <v>0</v>
      </c>
      <c r="U15" s="27">
        <f t="shared" si="6"/>
        <v>600</v>
      </c>
      <c r="V15" s="69"/>
      <c r="W15" s="27">
        <f t="shared" si="7"/>
        <v>0</v>
      </c>
      <c r="X15" s="69"/>
      <c r="Y15" s="27">
        <f t="shared" si="8"/>
        <v>0</v>
      </c>
      <c r="Z15" s="27">
        <f t="shared" si="9"/>
        <v>0</v>
      </c>
      <c r="AA15" s="69"/>
      <c r="AB15" s="27">
        <f t="shared" si="10"/>
        <v>0</v>
      </c>
      <c r="AC15" s="69"/>
      <c r="AD15" s="27">
        <f t="shared" si="11"/>
        <v>0</v>
      </c>
      <c r="AE15" s="69"/>
      <c r="AF15" s="27">
        <f t="shared" si="22"/>
        <v>0</v>
      </c>
      <c r="AG15" s="69"/>
      <c r="AH15" s="27">
        <f t="shared" si="12"/>
        <v>0</v>
      </c>
      <c r="AI15" s="69"/>
      <c r="AJ15" s="27">
        <f t="shared" si="13"/>
        <v>0</v>
      </c>
      <c r="AK15" s="69"/>
      <c r="AL15" s="27">
        <f t="shared" si="14"/>
        <v>0</v>
      </c>
      <c r="AM15" s="27">
        <f t="shared" si="15"/>
        <v>0</v>
      </c>
      <c r="AN15" s="69"/>
      <c r="AO15" s="27">
        <f t="shared" si="16"/>
        <v>0</v>
      </c>
      <c r="AP15" s="69"/>
      <c r="AQ15" s="27">
        <f t="shared" si="17"/>
        <v>0</v>
      </c>
      <c r="AR15" s="27">
        <f t="shared" si="18"/>
        <v>0</v>
      </c>
      <c r="AS15" s="69"/>
      <c r="AT15" s="27">
        <f t="shared" si="19"/>
        <v>0</v>
      </c>
      <c r="AU15" s="69"/>
      <c r="AV15" s="27">
        <f t="shared" si="20"/>
        <v>0</v>
      </c>
      <c r="AW15" s="27">
        <f t="shared" si="21"/>
        <v>0</v>
      </c>
      <c r="AX15" s="133">
        <f t="shared" si="23"/>
        <v>600</v>
      </c>
      <c r="AY15" s="133">
        <f t="shared" si="24"/>
        <v>1000</v>
      </c>
      <c r="AZ15" s="133">
        <v>600</v>
      </c>
      <c r="BA15" s="76"/>
    </row>
    <row r="16" s="122" customFormat="1" ht="25" customHeight="1" spans="1:53">
      <c r="A16" s="63">
        <v>10</v>
      </c>
      <c r="B16" s="104" t="s">
        <v>564</v>
      </c>
      <c r="C16" s="104" t="s">
        <v>565</v>
      </c>
      <c r="D16" s="104" t="s">
        <v>566</v>
      </c>
      <c r="E16" s="58" t="s">
        <v>567</v>
      </c>
      <c r="F16" s="104">
        <v>2</v>
      </c>
      <c r="G16" s="300" t="s">
        <v>568</v>
      </c>
      <c r="H16" s="69"/>
      <c r="I16" s="27">
        <f t="shared" si="0"/>
        <v>0</v>
      </c>
      <c r="J16" s="69"/>
      <c r="K16" s="27">
        <f t="shared" si="1"/>
        <v>0</v>
      </c>
      <c r="L16" s="69"/>
      <c r="M16" s="27">
        <f t="shared" si="2"/>
        <v>0</v>
      </c>
      <c r="N16" s="69"/>
      <c r="O16" s="27">
        <f t="shared" si="3"/>
        <v>0</v>
      </c>
      <c r="P16" s="27">
        <f t="shared" si="4"/>
        <v>0</v>
      </c>
      <c r="Q16" s="69">
        <v>2.5</v>
      </c>
      <c r="R16" s="27">
        <f t="shared" si="25"/>
        <v>750</v>
      </c>
      <c r="S16" s="69"/>
      <c r="T16" s="27">
        <f t="shared" si="5"/>
        <v>0</v>
      </c>
      <c r="U16" s="27">
        <f t="shared" si="6"/>
        <v>750</v>
      </c>
      <c r="V16" s="69"/>
      <c r="W16" s="27">
        <f t="shared" si="7"/>
        <v>0</v>
      </c>
      <c r="X16" s="69"/>
      <c r="Y16" s="27">
        <f t="shared" si="8"/>
        <v>0</v>
      </c>
      <c r="Z16" s="27">
        <f t="shared" si="9"/>
        <v>0</v>
      </c>
      <c r="AA16" s="69"/>
      <c r="AB16" s="27">
        <f t="shared" si="10"/>
        <v>0</v>
      </c>
      <c r="AC16" s="69"/>
      <c r="AD16" s="27">
        <f t="shared" si="11"/>
        <v>0</v>
      </c>
      <c r="AE16" s="69">
        <v>1</v>
      </c>
      <c r="AF16" s="27">
        <f t="shared" si="22"/>
        <v>1000</v>
      </c>
      <c r="AG16" s="69">
        <v>1</v>
      </c>
      <c r="AH16" s="27">
        <f t="shared" si="12"/>
        <v>300</v>
      </c>
      <c r="AI16" s="69">
        <v>2</v>
      </c>
      <c r="AJ16" s="27">
        <f t="shared" si="13"/>
        <v>600</v>
      </c>
      <c r="AK16" s="69"/>
      <c r="AL16" s="27">
        <f t="shared" si="14"/>
        <v>0</v>
      </c>
      <c r="AM16" s="27">
        <f t="shared" si="15"/>
        <v>1900</v>
      </c>
      <c r="AN16" s="69"/>
      <c r="AO16" s="27">
        <f t="shared" si="16"/>
        <v>0</v>
      </c>
      <c r="AP16" s="69"/>
      <c r="AQ16" s="27">
        <f t="shared" si="17"/>
        <v>0</v>
      </c>
      <c r="AR16" s="27">
        <f t="shared" si="18"/>
        <v>0</v>
      </c>
      <c r="AS16" s="69">
        <v>1</v>
      </c>
      <c r="AT16" s="27">
        <f t="shared" si="19"/>
        <v>200</v>
      </c>
      <c r="AU16" s="69"/>
      <c r="AV16" s="27">
        <f t="shared" si="20"/>
        <v>0</v>
      </c>
      <c r="AW16" s="27">
        <f t="shared" si="21"/>
        <v>200</v>
      </c>
      <c r="AX16" s="133">
        <f t="shared" si="23"/>
        <v>2850</v>
      </c>
      <c r="AY16" s="133">
        <f t="shared" si="24"/>
        <v>2000</v>
      </c>
      <c r="AZ16" s="133">
        <v>2000</v>
      </c>
      <c r="BA16" s="76"/>
    </row>
    <row r="17" s="122" customFormat="1" ht="25" customHeight="1" spans="1:53">
      <c r="A17" s="63">
        <v>11</v>
      </c>
      <c r="B17" s="104" t="s">
        <v>564</v>
      </c>
      <c r="C17" s="104" t="s">
        <v>569</v>
      </c>
      <c r="D17" s="104" t="s">
        <v>570</v>
      </c>
      <c r="E17" s="58" t="s">
        <v>571</v>
      </c>
      <c r="F17" s="104">
        <v>1</v>
      </c>
      <c r="G17" s="300" t="s">
        <v>572</v>
      </c>
      <c r="H17" s="69"/>
      <c r="I17" s="27">
        <f t="shared" si="0"/>
        <v>0</v>
      </c>
      <c r="J17" s="69"/>
      <c r="K17" s="27">
        <f t="shared" si="1"/>
        <v>0</v>
      </c>
      <c r="L17" s="69"/>
      <c r="M17" s="27">
        <f t="shared" si="2"/>
        <v>0</v>
      </c>
      <c r="N17" s="69"/>
      <c r="O17" s="27">
        <f t="shared" si="3"/>
        <v>0</v>
      </c>
      <c r="P17" s="27">
        <f t="shared" si="4"/>
        <v>0</v>
      </c>
      <c r="Q17" s="69"/>
      <c r="R17" s="27">
        <f t="shared" si="25"/>
        <v>0</v>
      </c>
      <c r="S17" s="69"/>
      <c r="T17" s="27">
        <f t="shared" si="5"/>
        <v>0</v>
      </c>
      <c r="U17" s="27">
        <f t="shared" si="6"/>
        <v>0</v>
      </c>
      <c r="V17" s="69"/>
      <c r="W17" s="27">
        <f t="shared" si="7"/>
        <v>0</v>
      </c>
      <c r="X17" s="69"/>
      <c r="Y17" s="27">
        <f t="shared" si="8"/>
        <v>0</v>
      </c>
      <c r="Z17" s="27">
        <f t="shared" si="9"/>
        <v>0</v>
      </c>
      <c r="AA17" s="69"/>
      <c r="AB17" s="27">
        <f t="shared" si="10"/>
        <v>0</v>
      </c>
      <c r="AC17" s="69"/>
      <c r="AD17" s="27">
        <f t="shared" si="11"/>
        <v>0</v>
      </c>
      <c r="AE17" s="69"/>
      <c r="AF17" s="27">
        <f t="shared" si="22"/>
        <v>0</v>
      </c>
      <c r="AG17" s="69"/>
      <c r="AH17" s="27">
        <f t="shared" si="12"/>
        <v>0</v>
      </c>
      <c r="AI17" s="69">
        <v>2</v>
      </c>
      <c r="AJ17" s="27">
        <f t="shared" si="13"/>
        <v>600</v>
      </c>
      <c r="AK17" s="69"/>
      <c r="AL17" s="27">
        <f t="shared" si="14"/>
        <v>0</v>
      </c>
      <c r="AM17" s="27">
        <f t="shared" si="15"/>
        <v>600</v>
      </c>
      <c r="AN17" s="69"/>
      <c r="AO17" s="27">
        <f t="shared" si="16"/>
        <v>0</v>
      </c>
      <c r="AP17" s="69"/>
      <c r="AQ17" s="27">
        <f t="shared" si="17"/>
        <v>0</v>
      </c>
      <c r="AR17" s="27">
        <f t="shared" si="18"/>
        <v>0</v>
      </c>
      <c r="AS17" s="69"/>
      <c r="AT17" s="27">
        <f t="shared" si="19"/>
        <v>0</v>
      </c>
      <c r="AU17" s="69"/>
      <c r="AV17" s="27">
        <f t="shared" si="20"/>
        <v>0</v>
      </c>
      <c r="AW17" s="27">
        <f t="shared" si="21"/>
        <v>0</v>
      </c>
      <c r="AX17" s="133">
        <f t="shared" si="23"/>
        <v>600</v>
      </c>
      <c r="AY17" s="133">
        <f t="shared" si="24"/>
        <v>1000</v>
      </c>
      <c r="AZ17" s="133">
        <v>600</v>
      </c>
      <c r="BA17" s="76"/>
    </row>
    <row r="18" s="122" customFormat="1" ht="25" customHeight="1" spans="1:53">
      <c r="A18" s="63">
        <v>12</v>
      </c>
      <c r="B18" s="104" t="s">
        <v>564</v>
      </c>
      <c r="C18" s="104" t="s">
        <v>573</v>
      </c>
      <c r="D18" s="104" t="s">
        <v>574</v>
      </c>
      <c r="E18" s="58" t="s">
        <v>575</v>
      </c>
      <c r="F18" s="104">
        <v>3</v>
      </c>
      <c r="G18" s="300" t="s">
        <v>576</v>
      </c>
      <c r="H18" s="69"/>
      <c r="I18" s="27">
        <f t="shared" si="0"/>
        <v>0</v>
      </c>
      <c r="J18" s="69"/>
      <c r="K18" s="27">
        <f t="shared" si="1"/>
        <v>0</v>
      </c>
      <c r="L18" s="69"/>
      <c r="M18" s="27">
        <f t="shared" si="2"/>
        <v>0</v>
      </c>
      <c r="N18" s="69"/>
      <c r="O18" s="27">
        <f t="shared" si="3"/>
        <v>0</v>
      </c>
      <c r="P18" s="27">
        <f t="shared" si="4"/>
        <v>0</v>
      </c>
      <c r="Q18" s="69">
        <v>2</v>
      </c>
      <c r="R18" s="27">
        <f t="shared" si="25"/>
        <v>600</v>
      </c>
      <c r="S18" s="69"/>
      <c r="T18" s="27">
        <f t="shared" si="5"/>
        <v>0</v>
      </c>
      <c r="U18" s="27">
        <f t="shared" si="6"/>
        <v>600</v>
      </c>
      <c r="V18" s="69"/>
      <c r="W18" s="27">
        <f t="shared" si="7"/>
        <v>0</v>
      </c>
      <c r="X18" s="69"/>
      <c r="Y18" s="27">
        <f t="shared" si="8"/>
        <v>0</v>
      </c>
      <c r="Z18" s="27">
        <f t="shared" si="9"/>
        <v>0</v>
      </c>
      <c r="AA18" s="69"/>
      <c r="AB18" s="27">
        <f t="shared" si="10"/>
        <v>0</v>
      </c>
      <c r="AC18" s="69"/>
      <c r="AD18" s="27">
        <f t="shared" si="11"/>
        <v>0</v>
      </c>
      <c r="AE18" s="69">
        <v>2</v>
      </c>
      <c r="AF18" s="27">
        <f t="shared" si="22"/>
        <v>2000</v>
      </c>
      <c r="AG18" s="69"/>
      <c r="AH18" s="27">
        <f t="shared" si="12"/>
        <v>0</v>
      </c>
      <c r="AI18" s="69">
        <v>2</v>
      </c>
      <c r="AJ18" s="27">
        <f t="shared" si="13"/>
        <v>600</v>
      </c>
      <c r="AK18" s="69"/>
      <c r="AL18" s="27">
        <f t="shared" si="14"/>
        <v>0</v>
      </c>
      <c r="AM18" s="27">
        <f t="shared" si="15"/>
        <v>2600</v>
      </c>
      <c r="AN18" s="69"/>
      <c r="AO18" s="27">
        <f t="shared" si="16"/>
        <v>0</v>
      </c>
      <c r="AP18" s="69"/>
      <c r="AQ18" s="27">
        <f t="shared" si="17"/>
        <v>0</v>
      </c>
      <c r="AR18" s="27">
        <f t="shared" si="18"/>
        <v>0</v>
      </c>
      <c r="AS18" s="69"/>
      <c r="AT18" s="27">
        <f t="shared" si="19"/>
        <v>0</v>
      </c>
      <c r="AU18" s="69"/>
      <c r="AV18" s="27">
        <f t="shared" si="20"/>
        <v>0</v>
      </c>
      <c r="AW18" s="27">
        <f t="shared" si="21"/>
        <v>0</v>
      </c>
      <c r="AX18" s="133">
        <f t="shared" si="23"/>
        <v>3200</v>
      </c>
      <c r="AY18" s="133">
        <f t="shared" si="24"/>
        <v>3000</v>
      </c>
      <c r="AZ18" s="133">
        <v>3000</v>
      </c>
      <c r="BA18" s="76"/>
    </row>
    <row r="19" s="122" customFormat="1" ht="25" customHeight="1" spans="1:53">
      <c r="A19" s="63">
        <v>13</v>
      </c>
      <c r="B19" s="104" t="s">
        <v>577</v>
      </c>
      <c r="C19" s="104" t="s">
        <v>578</v>
      </c>
      <c r="D19" s="104" t="s">
        <v>579</v>
      </c>
      <c r="E19" s="58" t="s">
        <v>580</v>
      </c>
      <c r="F19" s="104">
        <v>1</v>
      </c>
      <c r="G19" s="300" t="s">
        <v>581</v>
      </c>
      <c r="H19" s="69"/>
      <c r="I19" s="27">
        <f t="shared" si="0"/>
        <v>0</v>
      </c>
      <c r="J19" s="69"/>
      <c r="K19" s="27">
        <f t="shared" si="1"/>
        <v>0</v>
      </c>
      <c r="L19" s="69"/>
      <c r="M19" s="27">
        <f t="shared" si="2"/>
        <v>0</v>
      </c>
      <c r="N19" s="69"/>
      <c r="O19" s="27">
        <f t="shared" si="3"/>
        <v>0</v>
      </c>
      <c r="P19" s="27">
        <f t="shared" si="4"/>
        <v>0</v>
      </c>
      <c r="Q19" s="69"/>
      <c r="R19" s="27">
        <f t="shared" si="25"/>
        <v>0</v>
      </c>
      <c r="S19" s="69"/>
      <c r="T19" s="27">
        <f t="shared" si="5"/>
        <v>0</v>
      </c>
      <c r="U19" s="27">
        <f t="shared" si="6"/>
        <v>0</v>
      </c>
      <c r="V19" s="69"/>
      <c r="W19" s="27">
        <f t="shared" si="7"/>
        <v>0</v>
      </c>
      <c r="X19" s="69"/>
      <c r="Y19" s="27">
        <f t="shared" si="8"/>
        <v>0</v>
      </c>
      <c r="Z19" s="27">
        <f t="shared" si="9"/>
        <v>0</v>
      </c>
      <c r="AA19" s="69"/>
      <c r="AB19" s="27">
        <f t="shared" si="10"/>
        <v>0</v>
      </c>
      <c r="AC19" s="69"/>
      <c r="AD19" s="27">
        <f t="shared" si="11"/>
        <v>0</v>
      </c>
      <c r="AE19" s="69">
        <v>1</v>
      </c>
      <c r="AF19" s="27">
        <f t="shared" si="22"/>
        <v>1000</v>
      </c>
      <c r="AG19" s="69"/>
      <c r="AH19" s="27">
        <f t="shared" si="12"/>
        <v>0</v>
      </c>
      <c r="AI19" s="69"/>
      <c r="AJ19" s="27">
        <f t="shared" si="13"/>
        <v>0</v>
      </c>
      <c r="AK19" s="69"/>
      <c r="AL19" s="27">
        <f t="shared" si="14"/>
        <v>0</v>
      </c>
      <c r="AM19" s="27">
        <f t="shared" si="15"/>
        <v>1000</v>
      </c>
      <c r="AN19" s="69"/>
      <c r="AO19" s="27">
        <f t="shared" si="16"/>
        <v>0</v>
      </c>
      <c r="AP19" s="69"/>
      <c r="AQ19" s="27">
        <f t="shared" si="17"/>
        <v>0</v>
      </c>
      <c r="AR19" s="27">
        <f t="shared" si="18"/>
        <v>0</v>
      </c>
      <c r="AS19" s="69"/>
      <c r="AT19" s="27">
        <f t="shared" si="19"/>
        <v>0</v>
      </c>
      <c r="AU19" s="69"/>
      <c r="AV19" s="27">
        <f t="shared" si="20"/>
        <v>0</v>
      </c>
      <c r="AW19" s="27">
        <f t="shared" si="21"/>
        <v>0</v>
      </c>
      <c r="AX19" s="133">
        <f t="shared" si="23"/>
        <v>1000</v>
      </c>
      <c r="AY19" s="133">
        <f t="shared" si="24"/>
        <v>1000</v>
      </c>
      <c r="AZ19" s="133">
        <v>1000</v>
      </c>
      <c r="BA19" s="76"/>
    </row>
    <row r="20" s="122" customFormat="1" ht="25" customHeight="1" spans="1:53">
      <c r="A20" s="63">
        <v>14</v>
      </c>
      <c r="B20" s="104" t="s">
        <v>577</v>
      </c>
      <c r="C20" s="104" t="s">
        <v>582</v>
      </c>
      <c r="D20" s="104" t="s">
        <v>583</v>
      </c>
      <c r="E20" s="58" t="s">
        <v>571</v>
      </c>
      <c r="F20" s="104">
        <v>5</v>
      </c>
      <c r="G20" s="104" t="s">
        <v>584</v>
      </c>
      <c r="H20" s="69"/>
      <c r="I20" s="27">
        <f t="shared" si="0"/>
        <v>0</v>
      </c>
      <c r="J20" s="69"/>
      <c r="K20" s="27">
        <f t="shared" si="1"/>
        <v>0</v>
      </c>
      <c r="L20" s="69"/>
      <c r="M20" s="27">
        <f t="shared" si="2"/>
        <v>0</v>
      </c>
      <c r="N20" s="69"/>
      <c r="O20" s="27">
        <f t="shared" si="3"/>
        <v>0</v>
      </c>
      <c r="P20" s="27">
        <f t="shared" si="4"/>
        <v>0</v>
      </c>
      <c r="Q20" s="69">
        <v>3</v>
      </c>
      <c r="R20" s="27">
        <f t="shared" si="25"/>
        <v>900</v>
      </c>
      <c r="S20" s="69"/>
      <c r="T20" s="27">
        <f t="shared" si="5"/>
        <v>0</v>
      </c>
      <c r="U20" s="27">
        <f t="shared" si="6"/>
        <v>900</v>
      </c>
      <c r="V20" s="69"/>
      <c r="W20" s="27">
        <f t="shared" si="7"/>
        <v>0</v>
      </c>
      <c r="X20" s="69"/>
      <c r="Y20" s="27">
        <f t="shared" si="8"/>
        <v>0</v>
      </c>
      <c r="Z20" s="27">
        <f t="shared" si="9"/>
        <v>0</v>
      </c>
      <c r="AA20" s="69"/>
      <c r="AB20" s="27">
        <f t="shared" si="10"/>
        <v>0</v>
      </c>
      <c r="AC20" s="69"/>
      <c r="AD20" s="27">
        <f t="shared" si="11"/>
        <v>0</v>
      </c>
      <c r="AE20" s="69"/>
      <c r="AF20" s="27">
        <f t="shared" si="22"/>
        <v>0</v>
      </c>
      <c r="AG20" s="69"/>
      <c r="AH20" s="27">
        <f t="shared" si="12"/>
        <v>0</v>
      </c>
      <c r="AI20" s="69">
        <v>4</v>
      </c>
      <c r="AJ20" s="27">
        <f t="shared" si="13"/>
        <v>1200</v>
      </c>
      <c r="AK20" s="69"/>
      <c r="AL20" s="27">
        <f t="shared" si="14"/>
        <v>0</v>
      </c>
      <c r="AM20" s="27">
        <f t="shared" si="15"/>
        <v>1200</v>
      </c>
      <c r="AN20" s="69">
        <v>20</v>
      </c>
      <c r="AO20" s="27">
        <f t="shared" si="16"/>
        <v>400</v>
      </c>
      <c r="AP20" s="69"/>
      <c r="AQ20" s="27">
        <f t="shared" si="17"/>
        <v>0</v>
      </c>
      <c r="AR20" s="27">
        <f t="shared" si="18"/>
        <v>400</v>
      </c>
      <c r="AS20" s="69"/>
      <c r="AT20" s="27">
        <f t="shared" si="19"/>
        <v>0</v>
      </c>
      <c r="AU20" s="69"/>
      <c r="AV20" s="27">
        <f t="shared" si="20"/>
        <v>0</v>
      </c>
      <c r="AW20" s="27">
        <f t="shared" si="21"/>
        <v>0</v>
      </c>
      <c r="AX20" s="133">
        <f t="shared" si="23"/>
        <v>2500</v>
      </c>
      <c r="AY20" s="133">
        <f t="shared" si="24"/>
        <v>5000</v>
      </c>
      <c r="AZ20" s="133">
        <v>2500</v>
      </c>
      <c r="BA20" s="76"/>
    </row>
    <row r="21" s="122" customFormat="1" ht="25" customHeight="1" spans="1:53">
      <c r="A21" s="63">
        <v>15</v>
      </c>
      <c r="B21" s="104" t="s">
        <v>577</v>
      </c>
      <c r="C21" s="104" t="s">
        <v>585</v>
      </c>
      <c r="D21" s="104" t="s">
        <v>586</v>
      </c>
      <c r="E21" s="58" t="s">
        <v>587</v>
      </c>
      <c r="F21" s="104">
        <v>2</v>
      </c>
      <c r="G21" s="300" t="s">
        <v>588</v>
      </c>
      <c r="H21" s="69"/>
      <c r="I21" s="27">
        <f t="shared" si="0"/>
        <v>0</v>
      </c>
      <c r="J21" s="69"/>
      <c r="K21" s="27">
        <f t="shared" si="1"/>
        <v>0</v>
      </c>
      <c r="L21" s="69"/>
      <c r="M21" s="27">
        <f t="shared" si="2"/>
        <v>0</v>
      </c>
      <c r="N21" s="69"/>
      <c r="O21" s="27">
        <f t="shared" si="3"/>
        <v>0</v>
      </c>
      <c r="P21" s="27">
        <f t="shared" si="4"/>
        <v>0</v>
      </c>
      <c r="Q21" s="69">
        <v>4</v>
      </c>
      <c r="R21" s="27">
        <f t="shared" si="25"/>
        <v>1200</v>
      </c>
      <c r="S21" s="69"/>
      <c r="T21" s="27">
        <f t="shared" si="5"/>
        <v>0</v>
      </c>
      <c r="U21" s="27">
        <f t="shared" si="6"/>
        <v>1200</v>
      </c>
      <c r="V21" s="69"/>
      <c r="W21" s="27">
        <f t="shared" si="7"/>
        <v>0</v>
      </c>
      <c r="X21" s="69"/>
      <c r="Y21" s="27">
        <f t="shared" si="8"/>
        <v>0</v>
      </c>
      <c r="Z21" s="27">
        <f t="shared" si="9"/>
        <v>0</v>
      </c>
      <c r="AA21" s="69"/>
      <c r="AB21" s="27">
        <f t="shared" si="10"/>
        <v>0</v>
      </c>
      <c r="AC21" s="69"/>
      <c r="AD21" s="27">
        <f t="shared" si="11"/>
        <v>0</v>
      </c>
      <c r="AE21" s="69"/>
      <c r="AF21" s="27">
        <f t="shared" si="22"/>
        <v>0</v>
      </c>
      <c r="AG21" s="69"/>
      <c r="AH21" s="27">
        <f t="shared" si="12"/>
        <v>0</v>
      </c>
      <c r="AI21" s="69">
        <v>5</v>
      </c>
      <c r="AJ21" s="27">
        <f t="shared" si="13"/>
        <v>1500</v>
      </c>
      <c r="AK21" s="69"/>
      <c r="AL21" s="27">
        <f t="shared" si="14"/>
        <v>0</v>
      </c>
      <c r="AM21" s="27">
        <f t="shared" si="15"/>
        <v>1500</v>
      </c>
      <c r="AN21" s="69">
        <v>20</v>
      </c>
      <c r="AO21" s="27">
        <f t="shared" si="16"/>
        <v>400</v>
      </c>
      <c r="AP21" s="69"/>
      <c r="AQ21" s="27">
        <f t="shared" si="17"/>
        <v>0</v>
      </c>
      <c r="AR21" s="27">
        <f t="shared" si="18"/>
        <v>400</v>
      </c>
      <c r="AS21" s="69"/>
      <c r="AT21" s="27">
        <f t="shared" si="19"/>
        <v>0</v>
      </c>
      <c r="AU21" s="69"/>
      <c r="AV21" s="27">
        <f t="shared" si="20"/>
        <v>0</v>
      </c>
      <c r="AW21" s="27">
        <f t="shared" si="21"/>
        <v>0</v>
      </c>
      <c r="AX21" s="133">
        <f t="shared" si="23"/>
        <v>3100</v>
      </c>
      <c r="AY21" s="133">
        <f t="shared" si="24"/>
        <v>2000</v>
      </c>
      <c r="AZ21" s="133">
        <v>2000</v>
      </c>
      <c r="BA21" s="76"/>
    </row>
    <row r="22" s="122" customFormat="1" ht="25" customHeight="1" spans="1:53">
      <c r="A22" s="63">
        <v>16</v>
      </c>
      <c r="B22" s="104" t="s">
        <v>589</v>
      </c>
      <c r="C22" s="104" t="s">
        <v>590</v>
      </c>
      <c r="D22" s="104" t="s">
        <v>591</v>
      </c>
      <c r="E22" s="58" t="s">
        <v>556</v>
      </c>
      <c r="F22" s="104">
        <v>3</v>
      </c>
      <c r="G22" s="104" t="s">
        <v>592</v>
      </c>
      <c r="H22" s="69"/>
      <c r="I22" s="27">
        <f t="shared" si="0"/>
        <v>0</v>
      </c>
      <c r="J22" s="69"/>
      <c r="K22" s="27">
        <f t="shared" si="1"/>
        <v>0</v>
      </c>
      <c r="L22" s="69"/>
      <c r="M22" s="27">
        <f t="shared" si="2"/>
        <v>0</v>
      </c>
      <c r="N22" s="69"/>
      <c r="O22" s="27">
        <f t="shared" si="3"/>
        <v>0</v>
      </c>
      <c r="P22" s="27">
        <f t="shared" si="4"/>
        <v>0</v>
      </c>
      <c r="Q22" s="69">
        <v>1</v>
      </c>
      <c r="R22" s="27">
        <f t="shared" si="25"/>
        <v>300</v>
      </c>
      <c r="S22" s="69"/>
      <c r="T22" s="27">
        <f t="shared" si="5"/>
        <v>0</v>
      </c>
      <c r="U22" s="27">
        <f t="shared" si="6"/>
        <v>300</v>
      </c>
      <c r="V22" s="69"/>
      <c r="W22" s="27">
        <f t="shared" si="7"/>
        <v>0</v>
      </c>
      <c r="X22" s="69"/>
      <c r="Y22" s="27">
        <f t="shared" si="8"/>
        <v>0</v>
      </c>
      <c r="Z22" s="27">
        <f t="shared" si="9"/>
        <v>0</v>
      </c>
      <c r="AA22" s="69"/>
      <c r="AB22" s="27">
        <f t="shared" si="10"/>
        <v>0</v>
      </c>
      <c r="AC22" s="69"/>
      <c r="AD22" s="27">
        <f t="shared" si="11"/>
        <v>0</v>
      </c>
      <c r="AE22" s="69"/>
      <c r="AF22" s="27">
        <f t="shared" si="22"/>
        <v>0</v>
      </c>
      <c r="AG22" s="69"/>
      <c r="AH22" s="27">
        <f t="shared" si="12"/>
        <v>0</v>
      </c>
      <c r="AI22" s="69">
        <v>3</v>
      </c>
      <c r="AJ22" s="27">
        <f t="shared" si="13"/>
        <v>900</v>
      </c>
      <c r="AK22" s="69"/>
      <c r="AL22" s="27">
        <f t="shared" si="14"/>
        <v>0</v>
      </c>
      <c r="AM22" s="27">
        <f t="shared" si="15"/>
        <v>900</v>
      </c>
      <c r="AN22" s="69">
        <v>9</v>
      </c>
      <c r="AO22" s="27">
        <f t="shared" si="16"/>
        <v>180</v>
      </c>
      <c r="AP22" s="69"/>
      <c r="AQ22" s="27">
        <f t="shared" si="17"/>
        <v>0</v>
      </c>
      <c r="AR22" s="27">
        <f t="shared" si="18"/>
        <v>180</v>
      </c>
      <c r="AS22" s="69"/>
      <c r="AT22" s="27">
        <f t="shared" si="19"/>
        <v>0</v>
      </c>
      <c r="AU22" s="69"/>
      <c r="AV22" s="27">
        <f t="shared" si="20"/>
        <v>0</v>
      </c>
      <c r="AW22" s="27">
        <f t="shared" si="21"/>
        <v>0</v>
      </c>
      <c r="AX22" s="133">
        <f t="shared" si="23"/>
        <v>1380</v>
      </c>
      <c r="AY22" s="133">
        <f t="shared" si="24"/>
        <v>3000</v>
      </c>
      <c r="AZ22" s="133">
        <v>1380</v>
      </c>
      <c r="BA22" s="76"/>
    </row>
    <row r="23" s="122" customFormat="1" ht="25" customHeight="1" spans="1:53">
      <c r="A23" s="63">
        <v>17</v>
      </c>
      <c r="B23" s="104" t="s">
        <v>589</v>
      </c>
      <c r="C23" s="104" t="s">
        <v>593</v>
      </c>
      <c r="D23" s="104" t="s">
        <v>594</v>
      </c>
      <c r="E23" s="58" t="s">
        <v>595</v>
      </c>
      <c r="F23" s="104">
        <v>1</v>
      </c>
      <c r="G23" s="104" t="s">
        <v>596</v>
      </c>
      <c r="H23" s="69"/>
      <c r="I23" s="27">
        <f t="shared" si="0"/>
        <v>0</v>
      </c>
      <c r="J23" s="69"/>
      <c r="K23" s="27">
        <f t="shared" si="1"/>
        <v>0</v>
      </c>
      <c r="L23" s="69"/>
      <c r="M23" s="27">
        <f t="shared" si="2"/>
        <v>0</v>
      </c>
      <c r="N23" s="69"/>
      <c r="O23" s="27">
        <f t="shared" si="3"/>
        <v>0</v>
      </c>
      <c r="P23" s="27">
        <f t="shared" si="4"/>
        <v>0</v>
      </c>
      <c r="Q23" s="69">
        <v>1</v>
      </c>
      <c r="R23" s="27">
        <f t="shared" si="25"/>
        <v>300</v>
      </c>
      <c r="S23" s="69"/>
      <c r="T23" s="27">
        <f t="shared" si="5"/>
        <v>0</v>
      </c>
      <c r="U23" s="27">
        <f t="shared" si="6"/>
        <v>300</v>
      </c>
      <c r="V23" s="69"/>
      <c r="W23" s="27">
        <f t="shared" si="7"/>
        <v>0</v>
      </c>
      <c r="X23" s="69"/>
      <c r="Y23" s="27">
        <f t="shared" si="8"/>
        <v>0</v>
      </c>
      <c r="Z23" s="27">
        <f t="shared" si="9"/>
        <v>0</v>
      </c>
      <c r="AA23" s="69"/>
      <c r="AB23" s="27">
        <f t="shared" si="10"/>
        <v>0</v>
      </c>
      <c r="AC23" s="69"/>
      <c r="AD23" s="27">
        <f t="shared" si="11"/>
        <v>0</v>
      </c>
      <c r="AE23" s="69"/>
      <c r="AF23" s="27">
        <f t="shared" si="22"/>
        <v>0</v>
      </c>
      <c r="AG23" s="69"/>
      <c r="AH23" s="27">
        <f t="shared" si="12"/>
        <v>0</v>
      </c>
      <c r="AI23" s="69">
        <v>5</v>
      </c>
      <c r="AJ23" s="27">
        <f t="shared" si="13"/>
        <v>1500</v>
      </c>
      <c r="AK23" s="69"/>
      <c r="AL23" s="27">
        <f t="shared" si="14"/>
        <v>0</v>
      </c>
      <c r="AM23" s="27">
        <f t="shared" si="15"/>
        <v>1500</v>
      </c>
      <c r="AN23" s="69"/>
      <c r="AO23" s="27">
        <f t="shared" si="16"/>
        <v>0</v>
      </c>
      <c r="AP23" s="69"/>
      <c r="AQ23" s="27">
        <f t="shared" si="17"/>
        <v>0</v>
      </c>
      <c r="AR23" s="27">
        <f t="shared" si="18"/>
        <v>0</v>
      </c>
      <c r="AS23" s="69"/>
      <c r="AT23" s="27">
        <f t="shared" si="19"/>
        <v>0</v>
      </c>
      <c r="AU23" s="69"/>
      <c r="AV23" s="27">
        <f t="shared" si="20"/>
        <v>0</v>
      </c>
      <c r="AW23" s="27">
        <f t="shared" si="21"/>
        <v>0</v>
      </c>
      <c r="AX23" s="133">
        <f t="shared" si="23"/>
        <v>1800</v>
      </c>
      <c r="AY23" s="133">
        <f t="shared" si="24"/>
        <v>1000</v>
      </c>
      <c r="AZ23" s="133">
        <v>1000</v>
      </c>
      <c r="BA23" s="76"/>
    </row>
    <row r="24" s="122" customFormat="1" ht="25" customHeight="1" spans="1:53">
      <c r="A24" s="63">
        <v>18</v>
      </c>
      <c r="B24" s="104" t="s">
        <v>597</v>
      </c>
      <c r="C24" s="104" t="s">
        <v>598</v>
      </c>
      <c r="D24" s="104" t="s">
        <v>599</v>
      </c>
      <c r="E24" s="58" t="s">
        <v>600</v>
      </c>
      <c r="F24" s="104">
        <v>2</v>
      </c>
      <c r="G24" s="300" t="s">
        <v>601</v>
      </c>
      <c r="H24" s="69"/>
      <c r="I24" s="27">
        <f t="shared" si="0"/>
        <v>0</v>
      </c>
      <c r="J24" s="69"/>
      <c r="K24" s="27">
        <f t="shared" si="1"/>
        <v>0</v>
      </c>
      <c r="L24" s="69"/>
      <c r="M24" s="27">
        <f t="shared" si="2"/>
        <v>0</v>
      </c>
      <c r="N24" s="69"/>
      <c r="O24" s="27">
        <f t="shared" si="3"/>
        <v>0</v>
      </c>
      <c r="P24" s="27">
        <f t="shared" si="4"/>
        <v>0</v>
      </c>
      <c r="Q24" s="69">
        <v>4</v>
      </c>
      <c r="R24" s="27">
        <f t="shared" si="25"/>
        <v>1200</v>
      </c>
      <c r="S24" s="69"/>
      <c r="T24" s="27">
        <f t="shared" si="5"/>
        <v>0</v>
      </c>
      <c r="U24" s="27">
        <f t="shared" si="6"/>
        <v>1200</v>
      </c>
      <c r="V24" s="69"/>
      <c r="W24" s="27">
        <f t="shared" si="7"/>
        <v>0</v>
      </c>
      <c r="X24" s="69"/>
      <c r="Y24" s="27">
        <f t="shared" si="8"/>
        <v>0</v>
      </c>
      <c r="Z24" s="27">
        <f t="shared" si="9"/>
        <v>0</v>
      </c>
      <c r="AA24" s="69"/>
      <c r="AB24" s="27">
        <f t="shared" si="10"/>
        <v>0</v>
      </c>
      <c r="AC24" s="69"/>
      <c r="AD24" s="27">
        <f t="shared" si="11"/>
        <v>0</v>
      </c>
      <c r="AE24" s="69"/>
      <c r="AF24" s="27">
        <f t="shared" si="22"/>
        <v>0</v>
      </c>
      <c r="AG24" s="69"/>
      <c r="AH24" s="27">
        <f t="shared" si="12"/>
        <v>0</v>
      </c>
      <c r="AI24" s="69">
        <v>3</v>
      </c>
      <c r="AJ24" s="27">
        <f t="shared" si="13"/>
        <v>900</v>
      </c>
      <c r="AK24" s="69"/>
      <c r="AL24" s="27">
        <f t="shared" si="14"/>
        <v>0</v>
      </c>
      <c r="AM24" s="27">
        <f t="shared" si="15"/>
        <v>900</v>
      </c>
      <c r="AN24" s="69"/>
      <c r="AO24" s="27">
        <f t="shared" si="16"/>
        <v>0</v>
      </c>
      <c r="AP24" s="69"/>
      <c r="AQ24" s="27">
        <f t="shared" si="17"/>
        <v>0</v>
      </c>
      <c r="AR24" s="27">
        <f t="shared" si="18"/>
        <v>0</v>
      </c>
      <c r="AS24" s="69"/>
      <c r="AT24" s="27">
        <f t="shared" si="19"/>
        <v>0</v>
      </c>
      <c r="AU24" s="69"/>
      <c r="AV24" s="27">
        <f t="shared" si="20"/>
        <v>0</v>
      </c>
      <c r="AW24" s="27">
        <f t="shared" si="21"/>
        <v>0</v>
      </c>
      <c r="AX24" s="133">
        <f t="shared" si="23"/>
        <v>2100</v>
      </c>
      <c r="AY24" s="133">
        <f t="shared" si="24"/>
        <v>2000</v>
      </c>
      <c r="AZ24" s="133">
        <v>2000</v>
      </c>
      <c r="BA24" s="76"/>
    </row>
    <row r="25" s="122" customFormat="1" ht="25" customHeight="1" spans="1:53">
      <c r="A25" s="63">
        <v>19</v>
      </c>
      <c r="B25" s="104" t="s">
        <v>602</v>
      </c>
      <c r="C25" s="104" t="s">
        <v>603</v>
      </c>
      <c r="D25" s="104" t="s">
        <v>604</v>
      </c>
      <c r="E25" s="58" t="s">
        <v>600</v>
      </c>
      <c r="F25" s="104">
        <v>4</v>
      </c>
      <c r="G25" s="104" t="s">
        <v>605</v>
      </c>
      <c r="H25" s="69"/>
      <c r="I25" s="27">
        <f t="shared" si="0"/>
        <v>0</v>
      </c>
      <c r="J25" s="69"/>
      <c r="K25" s="27">
        <f t="shared" si="1"/>
        <v>0</v>
      </c>
      <c r="L25" s="69"/>
      <c r="M25" s="27">
        <f t="shared" si="2"/>
        <v>0</v>
      </c>
      <c r="N25" s="69"/>
      <c r="O25" s="27">
        <f t="shared" si="3"/>
        <v>0</v>
      </c>
      <c r="P25" s="27">
        <f t="shared" si="4"/>
        <v>0</v>
      </c>
      <c r="Q25" s="69">
        <v>2</v>
      </c>
      <c r="R25" s="27">
        <f t="shared" si="25"/>
        <v>600</v>
      </c>
      <c r="S25" s="69"/>
      <c r="T25" s="27">
        <f t="shared" si="5"/>
        <v>0</v>
      </c>
      <c r="U25" s="27">
        <f t="shared" si="6"/>
        <v>600</v>
      </c>
      <c r="V25" s="69"/>
      <c r="W25" s="27">
        <f t="shared" si="7"/>
        <v>0</v>
      </c>
      <c r="X25" s="69"/>
      <c r="Y25" s="27">
        <f t="shared" si="8"/>
        <v>0</v>
      </c>
      <c r="Z25" s="27">
        <f t="shared" si="9"/>
        <v>0</v>
      </c>
      <c r="AA25" s="69"/>
      <c r="AB25" s="27">
        <f t="shared" si="10"/>
        <v>0</v>
      </c>
      <c r="AC25" s="69"/>
      <c r="AD25" s="27">
        <f t="shared" si="11"/>
        <v>0</v>
      </c>
      <c r="AE25" s="69"/>
      <c r="AF25" s="27">
        <f t="shared" si="22"/>
        <v>0</v>
      </c>
      <c r="AG25" s="69"/>
      <c r="AH25" s="27">
        <f t="shared" si="12"/>
        <v>0</v>
      </c>
      <c r="AI25" s="69">
        <v>3</v>
      </c>
      <c r="AJ25" s="27">
        <f t="shared" si="13"/>
        <v>900</v>
      </c>
      <c r="AK25" s="69"/>
      <c r="AL25" s="27">
        <f t="shared" si="14"/>
        <v>0</v>
      </c>
      <c r="AM25" s="27">
        <f t="shared" si="15"/>
        <v>900</v>
      </c>
      <c r="AN25" s="69"/>
      <c r="AO25" s="27">
        <f t="shared" si="16"/>
        <v>0</v>
      </c>
      <c r="AP25" s="69"/>
      <c r="AQ25" s="27">
        <f t="shared" si="17"/>
        <v>0</v>
      </c>
      <c r="AR25" s="27">
        <f t="shared" si="18"/>
        <v>0</v>
      </c>
      <c r="AS25" s="69"/>
      <c r="AT25" s="27">
        <f t="shared" si="19"/>
        <v>0</v>
      </c>
      <c r="AU25" s="69"/>
      <c r="AV25" s="27">
        <f t="shared" si="20"/>
        <v>0</v>
      </c>
      <c r="AW25" s="27">
        <f t="shared" si="21"/>
        <v>0</v>
      </c>
      <c r="AX25" s="133">
        <f t="shared" si="23"/>
        <v>1500</v>
      </c>
      <c r="AY25" s="133">
        <f t="shared" si="24"/>
        <v>4000</v>
      </c>
      <c r="AZ25" s="133">
        <v>1500</v>
      </c>
      <c r="BA25" s="76"/>
    </row>
    <row r="26" s="122" customFormat="1" ht="25" customHeight="1" spans="1:53">
      <c r="A26" s="63">
        <v>20</v>
      </c>
      <c r="B26" s="104" t="s">
        <v>602</v>
      </c>
      <c r="C26" s="104" t="s">
        <v>593</v>
      </c>
      <c r="D26" s="104" t="s">
        <v>606</v>
      </c>
      <c r="E26" s="58" t="s">
        <v>600</v>
      </c>
      <c r="F26" s="104">
        <v>7</v>
      </c>
      <c r="G26" s="104" t="s">
        <v>607</v>
      </c>
      <c r="H26" s="69"/>
      <c r="I26" s="27">
        <f t="shared" si="0"/>
        <v>0</v>
      </c>
      <c r="J26" s="69"/>
      <c r="K26" s="27">
        <f t="shared" si="1"/>
        <v>0</v>
      </c>
      <c r="L26" s="69"/>
      <c r="M26" s="27">
        <f t="shared" si="2"/>
        <v>0</v>
      </c>
      <c r="N26" s="69"/>
      <c r="O26" s="27">
        <f t="shared" si="3"/>
        <v>0</v>
      </c>
      <c r="P26" s="27">
        <f t="shared" si="4"/>
        <v>0</v>
      </c>
      <c r="Q26" s="69">
        <v>5</v>
      </c>
      <c r="R26" s="27">
        <f t="shared" si="25"/>
        <v>1500</v>
      </c>
      <c r="S26" s="69"/>
      <c r="T26" s="27">
        <f t="shared" si="5"/>
        <v>0</v>
      </c>
      <c r="U26" s="27">
        <f t="shared" si="6"/>
        <v>1500</v>
      </c>
      <c r="V26" s="69"/>
      <c r="W26" s="27">
        <f t="shared" si="7"/>
        <v>0</v>
      </c>
      <c r="X26" s="69"/>
      <c r="Y26" s="27">
        <f t="shared" si="8"/>
        <v>0</v>
      </c>
      <c r="Z26" s="27">
        <f t="shared" si="9"/>
        <v>0</v>
      </c>
      <c r="AA26" s="69"/>
      <c r="AB26" s="27">
        <f t="shared" si="10"/>
        <v>0</v>
      </c>
      <c r="AC26" s="69"/>
      <c r="AD26" s="27">
        <f t="shared" si="11"/>
        <v>0</v>
      </c>
      <c r="AE26" s="69"/>
      <c r="AF26" s="27">
        <f t="shared" si="22"/>
        <v>0</v>
      </c>
      <c r="AG26" s="69"/>
      <c r="AH26" s="27">
        <f t="shared" si="12"/>
        <v>0</v>
      </c>
      <c r="AI26" s="69">
        <v>2</v>
      </c>
      <c r="AJ26" s="27">
        <f t="shared" si="13"/>
        <v>600</v>
      </c>
      <c r="AK26" s="69"/>
      <c r="AL26" s="27">
        <f t="shared" si="14"/>
        <v>0</v>
      </c>
      <c r="AM26" s="27">
        <f t="shared" si="15"/>
        <v>600</v>
      </c>
      <c r="AN26" s="69"/>
      <c r="AO26" s="27">
        <f t="shared" si="16"/>
        <v>0</v>
      </c>
      <c r="AP26" s="69"/>
      <c r="AQ26" s="27">
        <f t="shared" si="17"/>
        <v>0</v>
      </c>
      <c r="AR26" s="27">
        <f t="shared" si="18"/>
        <v>0</v>
      </c>
      <c r="AS26" s="69"/>
      <c r="AT26" s="27">
        <f t="shared" si="19"/>
        <v>0</v>
      </c>
      <c r="AU26" s="69"/>
      <c r="AV26" s="27">
        <f t="shared" si="20"/>
        <v>0</v>
      </c>
      <c r="AW26" s="27">
        <f t="shared" si="21"/>
        <v>0</v>
      </c>
      <c r="AX26" s="133">
        <f t="shared" si="23"/>
        <v>2100</v>
      </c>
      <c r="AY26" s="133">
        <f t="shared" si="24"/>
        <v>7000</v>
      </c>
      <c r="AZ26" s="133">
        <v>2100</v>
      </c>
      <c r="BA26" s="76"/>
    </row>
    <row r="27" s="122" customFormat="1" ht="25" customHeight="1" spans="1:53">
      <c r="A27" s="63">
        <v>21</v>
      </c>
      <c r="B27" s="104" t="s">
        <v>608</v>
      </c>
      <c r="C27" s="104" t="s">
        <v>609</v>
      </c>
      <c r="D27" s="104" t="s">
        <v>610</v>
      </c>
      <c r="E27" s="58" t="s">
        <v>611</v>
      </c>
      <c r="F27" s="104">
        <v>1</v>
      </c>
      <c r="G27" s="300" t="s">
        <v>612</v>
      </c>
      <c r="H27" s="69"/>
      <c r="I27" s="27">
        <f t="shared" si="0"/>
        <v>0</v>
      </c>
      <c r="J27" s="69"/>
      <c r="K27" s="27">
        <f t="shared" si="1"/>
        <v>0</v>
      </c>
      <c r="L27" s="69"/>
      <c r="M27" s="27">
        <f t="shared" si="2"/>
        <v>0</v>
      </c>
      <c r="N27" s="69"/>
      <c r="O27" s="27">
        <f t="shared" si="3"/>
        <v>0</v>
      </c>
      <c r="P27" s="27">
        <f t="shared" si="4"/>
        <v>0</v>
      </c>
      <c r="Q27" s="69">
        <v>2</v>
      </c>
      <c r="R27" s="27">
        <f t="shared" si="25"/>
        <v>600</v>
      </c>
      <c r="S27" s="69"/>
      <c r="T27" s="27">
        <f t="shared" si="5"/>
        <v>0</v>
      </c>
      <c r="U27" s="27">
        <f t="shared" si="6"/>
        <v>600</v>
      </c>
      <c r="V27" s="69"/>
      <c r="W27" s="27">
        <f t="shared" si="7"/>
        <v>0</v>
      </c>
      <c r="X27" s="69"/>
      <c r="Y27" s="27">
        <f t="shared" si="8"/>
        <v>0</v>
      </c>
      <c r="Z27" s="27">
        <f t="shared" si="9"/>
        <v>0</v>
      </c>
      <c r="AA27" s="69"/>
      <c r="AB27" s="27">
        <f t="shared" si="10"/>
        <v>0</v>
      </c>
      <c r="AC27" s="69"/>
      <c r="AD27" s="27">
        <f t="shared" si="11"/>
        <v>0</v>
      </c>
      <c r="AE27" s="69"/>
      <c r="AF27" s="27">
        <f t="shared" si="22"/>
        <v>0</v>
      </c>
      <c r="AG27" s="69"/>
      <c r="AH27" s="27">
        <f t="shared" si="12"/>
        <v>0</v>
      </c>
      <c r="AI27" s="69"/>
      <c r="AJ27" s="27">
        <f t="shared" si="13"/>
        <v>0</v>
      </c>
      <c r="AK27" s="69"/>
      <c r="AL27" s="27">
        <f t="shared" si="14"/>
        <v>0</v>
      </c>
      <c r="AM27" s="27">
        <f t="shared" si="15"/>
        <v>0</v>
      </c>
      <c r="AN27" s="69"/>
      <c r="AO27" s="27">
        <f t="shared" si="16"/>
        <v>0</v>
      </c>
      <c r="AP27" s="69"/>
      <c r="AQ27" s="27">
        <f t="shared" si="17"/>
        <v>0</v>
      </c>
      <c r="AR27" s="27">
        <f t="shared" si="18"/>
        <v>0</v>
      </c>
      <c r="AS27" s="69"/>
      <c r="AT27" s="27">
        <f t="shared" si="19"/>
        <v>0</v>
      </c>
      <c r="AU27" s="69"/>
      <c r="AV27" s="27">
        <f t="shared" si="20"/>
        <v>0</v>
      </c>
      <c r="AW27" s="27">
        <f t="shared" si="21"/>
        <v>0</v>
      </c>
      <c r="AX27" s="133">
        <f t="shared" si="23"/>
        <v>600</v>
      </c>
      <c r="AY27" s="133">
        <f t="shared" si="24"/>
        <v>1000</v>
      </c>
      <c r="AZ27" s="133">
        <v>600</v>
      </c>
      <c r="BA27" s="76"/>
    </row>
    <row r="28" s="122" customFormat="1" ht="25" customHeight="1" spans="1:53">
      <c r="A28" s="63">
        <v>22</v>
      </c>
      <c r="B28" s="104" t="s">
        <v>608</v>
      </c>
      <c r="C28" s="104" t="s">
        <v>613</v>
      </c>
      <c r="D28" s="104" t="s">
        <v>614</v>
      </c>
      <c r="E28" s="58" t="s">
        <v>615</v>
      </c>
      <c r="F28" s="104">
        <v>3</v>
      </c>
      <c r="G28" s="300" t="s">
        <v>616</v>
      </c>
      <c r="H28" s="69"/>
      <c r="I28" s="27">
        <f t="shared" si="0"/>
        <v>0</v>
      </c>
      <c r="J28" s="69"/>
      <c r="K28" s="27">
        <f t="shared" si="1"/>
        <v>0</v>
      </c>
      <c r="L28" s="69"/>
      <c r="M28" s="27">
        <f t="shared" si="2"/>
        <v>0</v>
      </c>
      <c r="N28" s="69"/>
      <c r="O28" s="27">
        <f t="shared" si="3"/>
        <v>0</v>
      </c>
      <c r="P28" s="27">
        <f t="shared" si="4"/>
        <v>0</v>
      </c>
      <c r="Q28" s="69">
        <v>4</v>
      </c>
      <c r="R28" s="27">
        <f t="shared" si="25"/>
        <v>1200</v>
      </c>
      <c r="S28" s="69"/>
      <c r="T28" s="27">
        <f t="shared" si="5"/>
        <v>0</v>
      </c>
      <c r="U28" s="27">
        <f t="shared" si="6"/>
        <v>1200</v>
      </c>
      <c r="V28" s="69"/>
      <c r="W28" s="27">
        <f t="shared" si="7"/>
        <v>0</v>
      </c>
      <c r="X28" s="69"/>
      <c r="Y28" s="27">
        <f t="shared" si="8"/>
        <v>0</v>
      </c>
      <c r="Z28" s="27">
        <f t="shared" si="9"/>
        <v>0</v>
      </c>
      <c r="AA28" s="69"/>
      <c r="AB28" s="27">
        <f t="shared" si="10"/>
        <v>0</v>
      </c>
      <c r="AC28" s="69"/>
      <c r="AD28" s="27">
        <f t="shared" si="11"/>
        <v>0</v>
      </c>
      <c r="AE28" s="69">
        <v>3</v>
      </c>
      <c r="AF28" s="27">
        <f t="shared" si="22"/>
        <v>3000</v>
      </c>
      <c r="AG28" s="69"/>
      <c r="AH28" s="27">
        <f t="shared" si="12"/>
        <v>0</v>
      </c>
      <c r="AI28" s="69"/>
      <c r="AJ28" s="27">
        <f t="shared" si="13"/>
        <v>0</v>
      </c>
      <c r="AK28" s="69">
        <v>13</v>
      </c>
      <c r="AL28" s="27">
        <f t="shared" si="14"/>
        <v>3900</v>
      </c>
      <c r="AM28" s="27">
        <f t="shared" si="15"/>
        <v>6900</v>
      </c>
      <c r="AN28" s="69">
        <v>20</v>
      </c>
      <c r="AO28" s="27">
        <f t="shared" si="16"/>
        <v>400</v>
      </c>
      <c r="AP28" s="69"/>
      <c r="AQ28" s="27">
        <f t="shared" si="17"/>
        <v>0</v>
      </c>
      <c r="AR28" s="27">
        <f t="shared" si="18"/>
        <v>400</v>
      </c>
      <c r="AS28" s="69"/>
      <c r="AT28" s="27">
        <f t="shared" si="19"/>
        <v>0</v>
      </c>
      <c r="AU28" s="69">
        <v>1</v>
      </c>
      <c r="AV28" s="27">
        <f t="shared" si="20"/>
        <v>600</v>
      </c>
      <c r="AW28" s="27">
        <f t="shared" si="21"/>
        <v>600</v>
      </c>
      <c r="AX28" s="133">
        <f t="shared" si="23"/>
        <v>9100</v>
      </c>
      <c r="AY28" s="133">
        <f t="shared" si="24"/>
        <v>3000</v>
      </c>
      <c r="AZ28" s="133">
        <v>3000</v>
      </c>
      <c r="BA28" s="76"/>
    </row>
    <row r="29" s="122" customFormat="1" ht="25" customHeight="1" spans="1:53">
      <c r="A29" s="63">
        <v>23</v>
      </c>
      <c r="B29" s="104" t="s">
        <v>608</v>
      </c>
      <c r="C29" s="104" t="s">
        <v>617</v>
      </c>
      <c r="D29" s="104" t="s">
        <v>618</v>
      </c>
      <c r="E29" s="58" t="s">
        <v>571</v>
      </c>
      <c r="F29" s="104">
        <v>3</v>
      </c>
      <c r="G29" s="300" t="s">
        <v>619</v>
      </c>
      <c r="H29" s="69"/>
      <c r="I29" s="27">
        <f t="shared" si="0"/>
        <v>0</v>
      </c>
      <c r="J29" s="69"/>
      <c r="K29" s="27">
        <f t="shared" si="1"/>
        <v>0</v>
      </c>
      <c r="L29" s="69"/>
      <c r="M29" s="27">
        <f t="shared" si="2"/>
        <v>0</v>
      </c>
      <c r="N29" s="69"/>
      <c r="O29" s="27">
        <f t="shared" si="3"/>
        <v>0</v>
      </c>
      <c r="P29" s="27">
        <f t="shared" si="4"/>
        <v>0</v>
      </c>
      <c r="Q29" s="69">
        <v>3.4</v>
      </c>
      <c r="R29" s="27">
        <f t="shared" si="25"/>
        <v>1020</v>
      </c>
      <c r="S29" s="69"/>
      <c r="T29" s="27">
        <f t="shared" si="5"/>
        <v>0</v>
      </c>
      <c r="U29" s="27">
        <f t="shared" si="6"/>
        <v>1020</v>
      </c>
      <c r="V29" s="69"/>
      <c r="W29" s="27">
        <f t="shared" si="7"/>
        <v>0</v>
      </c>
      <c r="X29" s="69"/>
      <c r="Y29" s="27">
        <f t="shared" si="8"/>
        <v>0</v>
      </c>
      <c r="Z29" s="27">
        <f t="shared" si="9"/>
        <v>0</v>
      </c>
      <c r="AA29" s="69"/>
      <c r="AB29" s="27">
        <f t="shared" si="10"/>
        <v>0</v>
      </c>
      <c r="AC29" s="69"/>
      <c r="AD29" s="27">
        <f t="shared" si="11"/>
        <v>0</v>
      </c>
      <c r="AE29" s="69"/>
      <c r="AF29" s="27">
        <f t="shared" si="22"/>
        <v>0</v>
      </c>
      <c r="AG29" s="69"/>
      <c r="AH29" s="27">
        <f t="shared" si="12"/>
        <v>0</v>
      </c>
      <c r="AI29" s="69">
        <v>2</v>
      </c>
      <c r="AJ29" s="27">
        <f t="shared" si="13"/>
        <v>600</v>
      </c>
      <c r="AK29" s="69"/>
      <c r="AL29" s="27">
        <f t="shared" si="14"/>
        <v>0</v>
      </c>
      <c r="AM29" s="27">
        <f t="shared" si="15"/>
        <v>600</v>
      </c>
      <c r="AN29" s="69">
        <v>10</v>
      </c>
      <c r="AO29" s="27">
        <f t="shared" si="16"/>
        <v>200</v>
      </c>
      <c r="AP29" s="69"/>
      <c r="AQ29" s="27">
        <f t="shared" si="17"/>
        <v>0</v>
      </c>
      <c r="AR29" s="27">
        <f t="shared" si="18"/>
        <v>200</v>
      </c>
      <c r="AS29" s="69"/>
      <c r="AT29" s="27">
        <f t="shared" si="19"/>
        <v>0</v>
      </c>
      <c r="AU29" s="69">
        <v>1</v>
      </c>
      <c r="AV29" s="27">
        <f t="shared" si="20"/>
        <v>600</v>
      </c>
      <c r="AW29" s="27">
        <f t="shared" si="21"/>
        <v>600</v>
      </c>
      <c r="AX29" s="133">
        <f t="shared" si="23"/>
        <v>2420</v>
      </c>
      <c r="AY29" s="133">
        <f t="shared" si="24"/>
        <v>3000</v>
      </c>
      <c r="AZ29" s="133">
        <v>2420</v>
      </c>
      <c r="BA29" s="76"/>
    </row>
    <row r="30" s="122" customFormat="1" ht="25" customHeight="1" spans="1:53">
      <c r="A30" s="63">
        <v>24</v>
      </c>
      <c r="B30" s="104" t="s">
        <v>608</v>
      </c>
      <c r="C30" s="104" t="s">
        <v>620</v>
      </c>
      <c r="D30" s="104" t="s">
        <v>621</v>
      </c>
      <c r="E30" s="58" t="s">
        <v>622</v>
      </c>
      <c r="F30" s="104">
        <v>3</v>
      </c>
      <c r="G30" s="300" t="s">
        <v>623</v>
      </c>
      <c r="H30" s="69"/>
      <c r="I30" s="27">
        <f t="shared" si="0"/>
        <v>0</v>
      </c>
      <c r="J30" s="69"/>
      <c r="K30" s="27">
        <f t="shared" si="1"/>
        <v>0</v>
      </c>
      <c r="L30" s="69"/>
      <c r="M30" s="27">
        <f t="shared" si="2"/>
        <v>0</v>
      </c>
      <c r="N30" s="69"/>
      <c r="O30" s="27">
        <f t="shared" si="3"/>
        <v>0</v>
      </c>
      <c r="P30" s="27">
        <f t="shared" si="4"/>
        <v>0</v>
      </c>
      <c r="Q30" s="69">
        <v>2.2</v>
      </c>
      <c r="R30" s="27">
        <f t="shared" si="25"/>
        <v>660</v>
      </c>
      <c r="S30" s="69"/>
      <c r="T30" s="27">
        <f t="shared" si="5"/>
        <v>0</v>
      </c>
      <c r="U30" s="27">
        <f t="shared" si="6"/>
        <v>660</v>
      </c>
      <c r="V30" s="69"/>
      <c r="W30" s="27">
        <f t="shared" si="7"/>
        <v>0</v>
      </c>
      <c r="X30" s="69"/>
      <c r="Y30" s="27">
        <f t="shared" si="8"/>
        <v>0</v>
      </c>
      <c r="Z30" s="27">
        <f t="shared" si="9"/>
        <v>0</v>
      </c>
      <c r="AA30" s="69"/>
      <c r="AB30" s="27">
        <f t="shared" si="10"/>
        <v>0</v>
      </c>
      <c r="AC30" s="69"/>
      <c r="AD30" s="27">
        <f t="shared" si="11"/>
        <v>0</v>
      </c>
      <c r="AE30" s="69"/>
      <c r="AF30" s="27">
        <f t="shared" si="22"/>
        <v>0</v>
      </c>
      <c r="AG30" s="69"/>
      <c r="AH30" s="27">
        <f t="shared" si="12"/>
        <v>0</v>
      </c>
      <c r="AI30" s="69">
        <v>4</v>
      </c>
      <c r="AJ30" s="27">
        <f t="shared" si="13"/>
        <v>1200</v>
      </c>
      <c r="AK30" s="69"/>
      <c r="AL30" s="27">
        <f t="shared" si="14"/>
        <v>0</v>
      </c>
      <c r="AM30" s="27">
        <f t="shared" si="15"/>
        <v>1200</v>
      </c>
      <c r="AN30" s="69">
        <v>20</v>
      </c>
      <c r="AO30" s="27">
        <f t="shared" si="16"/>
        <v>400</v>
      </c>
      <c r="AP30" s="69"/>
      <c r="AQ30" s="27">
        <f t="shared" si="17"/>
        <v>0</v>
      </c>
      <c r="AR30" s="27">
        <f t="shared" si="18"/>
        <v>400</v>
      </c>
      <c r="AS30" s="69">
        <v>2</v>
      </c>
      <c r="AT30" s="27">
        <f t="shared" si="19"/>
        <v>400</v>
      </c>
      <c r="AU30" s="69"/>
      <c r="AV30" s="27">
        <f t="shared" si="20"/>
        <v>0</v>
      </c>
      <c r="AW30" s="27">
        <f t="shared" si="21"/>
        <v>400</v>
      </c>
      <c r="AX30" s="133">
        <f t="shared" si="23"/>
        <v>2660</v>
      </c>
      <c r="AY30" s="133">
        <f t="shared" si="24"/>
        <v>3000</v>
      </c>
      <c r="AZ30" s="133">
        <v>2660</v>
      </c>
      <c r="BA30" s="76"/>
    </row>
    <row r="31" s="122" customFormat="1" ht="25" customHeight="1" spans="1:53">
      <c r="A31" s="63">
        <v>25</v>
      </c>
      <c r="B31" s="104" t="s">
        <v>608</v>
      </c>
      <c r="C31" s="104" t="s">
        <v>624</v>
      </c>
      <c r="D31" s="104" t="s">
        <v>625</v>
      </c>
      <c r="E31" s="58" t="s">
        <v>611</v>
      </c>
      <c r="F31" s="104">
        <v>2</v>
      </c>
      <c r="G31" s="300" t="s">
        <v>626</v>
      </c>
      <c r="H31" s="69"/>
      <c r="I31" s="27">
        <f t="shared" si="0"/>
        <v>0</v>
      </c>
      <c r="J31" s="69"/>
      <c r="K31" s="27">
        <f t="shared" si="1"/>
        <v>0</v>
      </c>
      <c r="L31" s="69"/>
      <c r="M31" s="27">
        <f t="shared" si="2"/>
        <v>0</v>
      </c>
      <c r="N31" s="69"/>
      <c r="O31" s="27">
        <f t="shared" si="3"/>
        <v>0</v>
      </c>
      <c r="P31" s="27">
        <f t="shared" si="4"/>
        <v>0</v>
      </c>
      <c r="Q31" s="69"/>
      <c r="R31" s="27">
        <f t="shared" si="25"/>
        <v>0</v>
      </c>
      <c r="S31" s="69"/>
      <c r="T31" s="27">
        <f t="shared" si="5"/>
        <v>0</v>
      </c>
      <c r="U31" s="27">
        <f t="shared" si="6"/>
        <v>0</v>
      </c>
      <c r="V31" s="69"/>
      <c r="W31" s="27">
        <f t="shared" si="7"/>
        <v>0</v>
      </c>
      <c r="X31" s="69"/>
      <c r="Y31" s="27">
        <f t="shared" si="8"/>
        <v>0</v>
      </c>
      <c r="Z31" s="27">
        <f t="shared" si="9"/>
        <v>0</v>
      </c>
      <c r="AA31" s="69"/>
      <c r="AB31" s="27">
        <f t="shared" si="10"/>
        <v>0</v>
      </c>
      <c r="AC31" s="69"/>
      <c r="AD31" s="27">
        <f t="shared" si="11"/>
        <v>0</v>
      </c>
      <c r="AE31" s="69"/>
      <c r="AF31" s="27">
        <f t="shared" si="22"/>
        <v>0</v>
      </c>
      <c r="AG31" s="69"/>
      <c r="AH31" s="27">
        <f t="shared" si="12"/>
        <v>0</v>
      </c>
      <c r="AI31" s="69">
        <v>10</v>
      </c>
      <c r="AJ31" s="27">
        <f t="shared" si="13"/>
        <v>3000</v>
      </c>
      <c r="AK31" s="69"/>
      <c r="AL31" s="27">
        <f t="shared" si="14"/>
        <v>0</v>
      </c>
      <c r="AM31" s="27">
        <f t="shared" si="15"/>
        <v>3000</v>
      </c>
      <c r="AN31" s="69"/>
      <c r="AO31" s="27">
        <f t="shared" si="16"/>
        <v>0</v>
      </c>
      <c r="AP31" s="69"/>
      <c r="AQ31" s="27">
        <f t="shared" si="17"/>
        <v>0</v>
      </c>
      <c r="AR31" s="27">
        <f t="shared" si="18"/>
        <v>0</v>
      </c>
      <c r="AS31" s="69"/>
      <c r="AT31" s="27">
        <f t="shared" si="19"/>
        <v>0</v>
      </c>
      <c r="AU31" s="69">
        <v>2</v>
      </c>
      <c r="AV31" s="27">
        <f t="shared" si="20"/>
        <v>1200</v>
      </c>
      <c r="AW31" s="27">
        <f t="shared" si="21"/>
        <v>1200</v>
      </c>
      <c r="AX31" s="133">
        <f t="shared" si="23"/>
        <v>4200</v>
      </c>
      <c r="AY31" s="133">
        <f t="shared" si="24"/>
        <v>2000</v>
      </c>
      <c r="AZ31" s="133">
        <v>2000</v>
      </c>
      <c r="BA31" s="76"/>
    </row>
    <row r="32" s="122" customFormat="1" ht="25" customHeight="1" spans="1:53">
      <c r="A32" s="63">
        <v>26</v>
      </c>
      <c r="B32" s="104" t="s">
        <v>608</v>
      </c>
      <c r="C32" s="104" t="s">
        <v>624</v>
      </c>
      <c r="D32" s="104" t="s">
        <v>627</v>
      </c>
      <c r="E32" s="58" t="s">
        <v>611</v>
      </c>
      <c r="F32" s="104">
        <v>4</v>
      </c>
      <c r="G32" s="300" t="s">
        <v>628</v>
      </c>
      <c r="H32" s="69"/>
      <c r="I32" s="27">
        <f t="shared" si="0"/>
        <v>0</v>
      </c>
      <c r="J32" s="69"/>
      <c r="K32" s="27">
        <f t="shared" si="1"/>
        <v>0</v>
      </c>
      <c r="L32" s="69"/>
      <c r="M32" s="27">
        <f t="shared" si="2"/>
        <v>0</v>
      </c>
      <c r="N32" s="69"/>
      <c r="O32" s="27">
        <f t="shared" si="3"/>
        <v>0</v>
      </c>
      <c r="P32" s="27">
        <f t="shared" si="4"/>
        <v>0</v>
      </c>
      <c r="Q32" s="69">
        <v>2</v>
      </c>
      <c r="R32" s="27">
        <f t="shared" si="25"/>
        <v>600</v>
      </c>
      <c r="S32" s="69"/>
      <c r="T32" s="27">
        <f t="shared" si="5"/>
        <v>0</v>
      </c>
      <c r="U32" s="27">
        <f t="shared" si="6"/>
        <v>600</v>
      </c>
      <c r="V32" s="69"/>
      <c r="W32" s="27">
        <f t="shared" si="7"/>
        <v>0</v>
      </c>
      <c r="X32" s="69"/>
      <c r="Y32" s="27">
        <f t="shared" si="8"/>
        <v>0</v>
      </c>
      <c r="Z32" s="27">
        <f t="shared" si="9"/>
        <v>0</v>
      </c>
      <c r="AA32" s="69"/>
      <c r="AB32" s="27">
        <f t="shared" si="10"/>
        <v>0</v>
      </c>
      <c r="AC32" s="69"/>
      <c r="AD32" s="27">
        <f t="shared" si="11"/>
        <v>0</v>
      </c>
      <c r="AE32" s="69">
        <v>3</v>
      </c>
      <c r="AF32" s="27">
        <f t="shared" si="22"/>
        <v>3000</v>
      </c>
      <c r="AG32" s="69"/>
      <c r="AH32" s="27">
        <f t="shared" si="12"/>
        <v>0</v>
      </c>
      <c r="AI32" s="69">
        <v>2</v>
      </c>
      <c r="AJ32" s="27">
        <f t="shared" si="13"/>
        <v>600</v>
      </c>
      <c r="AK32" s="69"/>
      <c r="AL32" s="27">
        <f t="shared" si="14"/>
        <v>0</v>
      </c>
      <c r="AM32" s="27">
        <f t="shared" si="15"/>
        <v>3600</v>
      </c>
      <c r="AN32" s="69"/>
      <c r="AO32" s="27">
        <f t="shared" si="16"/>
        <v>0</v>
      </c>
      <c r="AP32" s="69"/>
      <c r="AQ32" s="27">
        <f t="shared" si="17"/>
        <v>0</v>
      </c>
      <c r="AR32" s="27">
        <f t="shared" si="18"/>
        <v>0</v>
      </c>
      <c r="AS32" s="69"/>
      <c r="AT32" s="27">
        <f t="shared" si="19"/>
        <v>0</v>
      </c>
      <c r="AU32" s="69"/>
      <c r="AV32" s="27">
        <f t="shared" si="20"/>
        <v>0</v>
      </c>
      <c r="AW32" s="27">
        <f t="shared" si="21"/>
        <v>0</v>
      </c>
      <c r="AX32" s="133">
        <f t="shared" si="23"/>
        <v>4200</v>
      </c>
      <c r="AY32" s="133">
        <f t="shared" si="24"/>
        <v>4000</v>
      </c>
      <c r="AZ32" s="133">
        <v>4000</v>
      </c>
      <c r="BA32" s="76"/>
    </row>
    <row r="33" s="122" customFormat="1" ht="25" customHeight="1" spans="1:53">
      <c r="A33" s="63">
        <v>27</v>
      </c>
      <c r="B33" s="104" t="s">
        <v>608</v>
      </c>
      <c r="C33" s="104" t="s">
        <v>624</v>
      </c>
      <c r="D33" s="104" t="s">
        <v>629</v>
      </c>
      <c r="E33" s="58" t="s">
        <v>630</v>
      </c>
      <c r="F33" s="104">
        <v>4</v>
      </c>
      <c r="G33" s="300" t="s">
        <v>631</v>
      </c>
      <c r="H33" s="69"/>
      <c r="I33" s="27">
        <f t="shared" si="0"/>
        <v>0</v>
      </c>
      <c r="J33" s="69"/>
      <c r="K33" s="27">
        <f t="shared" si="1"/>
        <v>0</v>
      </c>
      <c r="L33" s="69"/>
      <c r="M33" s="27">
        <f t="shared" si="2"/>
        <v>0</v>
      </c>
      <c r="N33" s="69"/>
      <c r="O33" s="27">
        <f t="shared" si="3"/>
        <v>0</v>
      </c>
      <c r="P33" s="27">
        <f t="shared" si="4"/>
        <v>0</v>
      </c>
      <c r="Q33" s="69">
        <v>2</v>
      </c>
      <c r="R33" s="27">
        <f t="shared" si="25"/>
        <v>600</v>
      </c>
      <c r="S33" s="69"/>
      <c r="T33" s="27">
        <f t="shared" si="5"/>
        <v>0</v>
      </c>
      <c r="U33" s="27">
        <f t="shared" si="6"/>
        <v>600</v>
      </c>
      <c r="V33" s="69"/>
      <c r="W33" s="27">
        <f t="shared" si="7"/>
        <v>0</v>
      </c>
      <c r="X33" s="69"/>
      <c r="Y33" s="27">
        <f t="shared" si="8"/>
        <v>0</v>
      </c>
      <c r="Z33" s="27">
        <f t="shared" si="9"/>
        <v>0</v>
      </c>
      <c r="AA33" s="69"/>
      <c r="AB33" s="27">
        <f t="shared" si="10"/>
        <v>0</v>
      </c>
      <c r="AC33" s="69"/>
      <c r="AD33" s="27">
        <f t="shared" si="11"/>
        <v>0</v>
      </c>
      <c r="AE33" s="69"/>
      <c r="AF33" s="27">
        <f t="shared" si="22"/>
        <v>0</v>
      </c>
      <c r="AG33" s="69"/>
      <c r="AH33" s="27">
        <f t="shared" si="12"/>
        <v>0</v>
      </c>
      <c r="AI33" s="69"/>
      <c r="AJ33" s="27">
        <f t="shared" si="13"/>
        <v>0</v>
      </c>
      <c r="AK33" s="69"/>
      <c r="AL33" s="27">
        <f t="shared" si="14"/>
        <v>0</v>
      </c>
      <c r="AM33" s="27">
        <f t="shared" si="15"/>
        <v>0</v>
      </c>
      <c r="AN33" s="69">
        <v>10</v>
      </c>
      <c r="AO33" s="27">
        <f t="shared" si="16"/>
        <v>200</v>
      </c>
      <c r="AP33" s="69"/>
      <c r="AQ33" s="27">
        <f t="shared" si="17"/>
        <v>0</v>
      </c>
      <c r="AR33" s="27">
        <f t="shared" si="18"/>
        <v>200</v>
      </c>
      <c r="AS33" s="69"/>
      <c r="AT33" s="27">
        <f t="shared" si="19"/>
        <v>0</v>
      </c>
      <c r="AU33" s="69">
        <v>1</v>
      </c>
      <c r="AV33" s="27">
        <f t="shared" si="20"/>
        <v>600</v>
      </c>
      <c r="AW33" s="27">
        <f t="shared" si="21"/>
        <v>600</v>
      </c>
      <c r="AX33" s="133">
        <f t="shared" si="23"/>
        <v>1400</v>
      </c>
      <c r="AY33" s="133">
        <f t="shared" si="24"/>
        <v>4000</v>
      </c>
      <c r="AZ33" s="133">
        <v>1400</v>
      </c>
      <c r="BA33" s="76"/>
    </row>
    <row r="34" s="122" customFormat="1" ht="25" customHeight="1" spans="1:53">
      <c r="A34" s="63">
        <v>28</v>
      </c>
      <c r="B34" s="104" t="s">
        <v>608</v>
      </c>
      <c r="C34" s="104" t="s">
        <v>620</v>
      </c>
      <c r="D34" s="104" t="s">
        <v>632</v>
      </c>
      <c r="E34" s="58" t="s">
        <v>587</v>
      </c>
      <c r="F34" s="104">
        <v>1</v>
      </c>
      <c r="G34" s="300" t="s">
        <v>633</v>
      </c>
      <c r="H34" s="69"/>
      <c r="I34" s="27">
        <f t="shared" si="0"/>
        <v>0</v>
      </c>
      <c r="J34" s="69"/>
      <c r="K34" s="27">
        <f t="shared" si="1"/>
        <v>0</v>
      </c>
      <c r="L34" s="69"/>
      <c r="M34" s="27">
        <f t="shared" si="2"/>
        <v>0</v>
      </c>
      <c r="N34" s="69"/>
      <c r="O34" s="27">
        <f t="shared" si="3"/>
        <v>0</v>
      </c>
      <c r="P34" s="27">
        <f t="shared" si="4"/>
        <v>0</v>
      </c>
      <c r="Q34" s="69">
        <v>3.2</v>
      </c>
      <c r="R34" s="27">
        <f t="shared" si="25"/>
        <v>960</v>
      </c>
      <c r="S34" s="69"/>
      <c r="T34" s="27">
        <f t="shared" si="5"/>
        <v>0</v>
      </c>
      <c r="U34" s="27">
        <f t="shared" si="6"/>
        <v>960</v>
      </c>
      <c r="V34" s="69"/>
      <c r="W34" s="27">
        <f t="shared" si="7"/>
        <v>0</v>
      </c>
      <c r="X34" s="69"/>
      <c r="Y34" s="27">
        <f t="shared" si="8"/>
        <v>0</v>
      </c>
      <c r="Z34" s="27">
        <f t="shared" si="9"/>
        <v>0</v>
      </c>
      <c r="AA34" s="69"/>
      <c r="AB34" s="27">
        <f t="shared" si="10"/>
        <v>0</v>
      </c>
      <c r="AC34" s="69"/>
      <c r="AD34" s="27">
        <f t="shared" si="11"/>
        <v>0</v>
      </c>
      <c r="AE34" s="69">
        <v>2</v>
      </c>
      <c r="AF34" s="27">
        <f t="shared" si="22"/>
        <v>2000</v>
      </c>
      <c r="AG34" s="69"/>
      <c r="AH34" s="27">
        <f t="shared" si="12"/>
        <v>0</v>
      </c>
      <c r="AI34" s="69">
        <v>2</v>
      </c>
      <c r="AJ34" s="27">
        <f t="shared" si="13"/>
        <v>600</v>
      </c>
      <c r="AK34" s="69"/>
      <c r="AL34" s="27">
        <f t="shared" si="14"/>
        <v>0</v>
      </c>
      <c r="AM34" s="27">
        <f t="shared" si="15"/>
        <v>2600</v>
      </c>
      <c r="AN34" s="69">
        <v>8</v>
      </c>
      <c r="AO34" s="27">
        <f t="shared" si="16"/>
        <v>160</v>
      </c>
      <c r="AP34" s="69"/>
      <c r="AQ34" s="27">
        <f t="shared" si="17"/>
        <v>0</v>
      </c>
      <c r="AR34" s="27">
        <f t="shared" si="18"/>
        <v>160</v>
      </c>
      <c r="AS34" s="69"/>
      <c r="AT34" s="27">
        <f t="shared" si="19"/>
        <v>0</v>
      </c>
      <c r="AU34" s="69"/>
      <c r="AV34" s="27">
        <f t="shared" si="20"/>
        <v>0</v>
      </c>
      <c r="AW34" s="27">
        <f t="shared" si="21"/>
        <v>0</v>
      </c>
      <c r="AX34" s="133">
        <f t="shared" si="23"/>
        <v>3720</v>
      </c>
      <c r="AY34" s="133">
        <f t="shared" si="24"/>
        <v>1000</v>
      </c>
      <c r="AZ34" s="133">
        <v>1000</v>
      </c>
      <c r="BA34" s="76"/>
    </row>
    <row r="35" s="122" customFormat="1" ht="25" customHeight="1" spans="1:53">
      <c r="A35" s="63">
        <v>29</v>
      </c>
      <c r="B35" s="104" t="s">
        <v>608</v>
      </c>
      <c r="C35" s="104" t="s">
        <v>609</v>
      </c>
      <c r="D35" s="104" t="s">
        <v>634</v>
      </c>
      <c r="E35" s="58" t="s">
        <v>571</v>
      </c>
      <c r="F35" s="104">
        <v>1</v>
      </c>
      <c r="G35" s="300" t="s">
        <v>635</v>
      </c>
      <c r="H35" s="69"/>
      <c r="I35" s="27">
        <f t="shared" si="0"/>
        <v>0</v>
      </c>
      <c r="J35" s="69"/>
      <c r="K35" s="27">
        <f t="shared" si="1"/>
        <v>0</v>
      </c>
      <c r="L35" s="69"/>
      <c r="M35" s="27">
        <f t="shared" si="2"/>
        <v>0</v>
      </c>
      <c r="N35" s="69"/>
      <c r="O35" s="27">
        <f t="shared" si="3"/>
        <v>0</v>
      </c>
      <c r="P35" s="27">
        <f t="shared" si="4"/>
        <v>0</v>
      </c>
      <c r="Q35" s="69">
        <v>2</v>
      </c>
      <c r="R35" s="27">
        <f t="shared" si="25"/>
        <v>600</v>
      </c>
      <c r="S35" s="69"/>
      <c r="T35" s="27">
        <f t="shared" si="5"/>
        <v>0</v>
      </c>
      <c r="U35" s="27">
        <f t="shared" si="6"/>
        <v>600</v>
      </c>
      <c r="V35" s="69"/>
      <c r="W35" s="27">
        <f t="shared" si="7"/>
        <v>0</v>
      </c>
      <c r="X35" s="69"/>
      <c r="Y35" s="27">
        <f t="shared" si="8"/>
        <v>0</v>
      </c>
      <c r="Z35" s="27">
        <f t="shared" si="9"/>
        <v>0</v>
      </c>
      <c r="AA35" s="69"/>
      <c r="AB35" s="27">
        <f t="shared" si="10"/>
        <v>0</v>
      </c>
      <c r="AC35" s="69"/>
      <c r="AD35" s="27">
        <f t="shared" si="11"/>
        <v>0</v>
      </c>
      <c r="AE35" s="69"/>
      <c r="AF35" s="27">
        <f t="shared" si="22"/>
        <v>0</v>
      </c>
      <c r="AG35" s="69"/>
      <c r="AH35" s="27">
        <f t="shared" si="12"/>
        <v>0</v>
      </c>
      <c r="AI35" s="69"/>
      <c r="AJ35" s="27">
        <f t="shared" si="13"/>
        <v>0</v>
      </c>
      <c r="AK35" s="69"/>
      <c r="AL35" s="27">
        <f t="shared" si="14"/>
        <v>0</v>
      </c>
      <c r="AM35" s="27">
        <f t="shared" si="15"/>
        <v>0</v>
      </c>
      <c r="AN35" s="69">
        <v>8</v>
      </c>
      <c r="AO35" s="27">
        <f t="shared" si="16"/>
        <v>160</v>
      </c>
      <c r="AP35" s="69"/>
      <c r="AQ35" s="27">
        <f t="shared" si="17"/>
        <v>0</v>
      </c>
      <c r="AR35" s="27">
        <f t="shared" si="18"/>
        <v>160</v>
      </c>
      <c r="AS35" s="69"/>
      <c r="AT35" s="27">
        <f t="shared" si="19"/>
        <v>0</v>
      </c>
      <c r="AU35" s="69"/>
      <c r="AV35" s="27">
        <f t="shared" si="20"/>
        <v>0</v>
      </c>
      <c r="AW35" s="27">
        <f t="shared" si="21"/>
        <v>0</v>
      </c>
      <c r="AX35" s="133">
        <f t="shared" si="23"/>
        <v>760</v>
      </c>
      <c r="AY35" s="133">
        <f t="shared" si="24"/>
        <v>1000</v>
      </c>
      <c r="AZ35" s="133">
        <v>760</v>
      </c>
      <c r="BA35" s="76"/>
    </row>
    <row r="36" s="122" customFormat="1" ht="25" customHeight="1" spans="1:53">
      <c r="A36" s="63">
        <v>30</v>
      </c>
      <c r="B36" s="104" t="s">
        <v>608</v>
      </c>
      <c r="C36" s="104" t="s">
        <v>636</v>
      </c>
      <c r="D36" s="104" t="s">
        <v>637</v>
      </c>
      <c r="E36" s="58" t="s">
        <v>638</v>
      </c>
      <c r="F36" s="104">
        <v>1</v>
      </c>
      <c r="G36" s="300" t="s">
        <v>639</v>
      </c>
      <c r="H36" s="69"/>
      <c r="I36" s="27">
        <f t="shared" si="0"/>
        <v>0</v>
      </c>
      <c r="J36" s="69"/>
      <c r="K36" s="27">
        <f t="shared" si="1"/>
        <v>0</v>
      </c>
      <c r="L36" s="69"/>
      <c r="M36" s="27">
        <f t="shared" si="2"/>
        <v>0</v>
      </c>
      <c r="N36" s="69"/>
      <c r="O36" s="27">
        <f t="shared" si="3"/>
        <v>0</v>
      </c>
      <c r="P36" s="27">
        <f t="shared" si="4"/>
        <v>0</v>
      </c>
      <c r="Q36" s="69">
        <v>2</v>
      </c>
      <c r="R36" s="27">
        <f t="shared" si="25"/>
        <v>600</v>
      </c>
      <c r="S36" s="69"/>
      <c r="T36" s="27">
        <f t="shared" si="5"/>
        <v>0</v>
      </c>
      <c r="U36" s="27">
        <f t="shared" si="6"/>
        <v>600</v>
      </c>
      <c r="V36" s="69"/>
      <c r="W36" s="27">
        <f t="shared" si="7"/>
        <v>0</v>
      </c>
      <c r="X36" s="69"/>
      <c r="Y36" s="27">
        <f t="shared" si="8"/>
        <v>0</v>
      </c>
      <c r="Z36" s="27">
        <f t="shared" si="9"/>
        <v>0</v>
      </c>
      <c r="AA36" s="69"/>
      <c r="AB36" s="27">
        <f t="shared" si="10"/>
        <v>0</v>
      </c>
      <c r="AC36" s="69"/>
      <c r="AD36" s="27">
        <f t="shared" si="11"/>
        <v>0</v>
      </c>
      <c r="AE36" s="69"/>
      <c r="AF36" s="27">
        <f t="shared" si="22"/>
        <v>0</v>
      </c>
      <c r="AG36" s="69"/>
      <c r="AH36" s="27">
        <f t="shared" si="12"/>
        <v>0</v>
      </c>
      <c r="AI36" s="69">
        <v>2</v>
      </c>
      <c r="AJ36" s="27">
        <f t="shared" si="13"/>
        <v>600</v>
      </c>
      <c r="AK36" s="69"/>
      <c r="AL36" s="27">
        <f t="shared" si="14"/>
        <v>0</v>
      </c>
      <c r="AM36" s="27">
        <f t="shared" si="15"/>
        <v>600</v>
      </c>
      <c r="AN36" s="69">
        <v>15</v>
      </c>
      <c r="AO36" s="27">
        <f t="shared" si="16"/>
        <v>300</v>
      </c>
      <c r="AP36" s="69"/>
      <c r="AQ36" s="27">
        <f t="shared" si="17"/>
        <v>0</v>
      </c>
      <c r="AR36" s="27">
        <f t="shared" si="18"/>
        <v>300</v>
      </c>
      <c r="AS36" s="69"/>
      <c r="AT36" s="27">
        <f t="shared" si="19"/>
        <v>0</v>
      </c>
      <c r="AU36" s="69">
        <v>1</v>
      </c>
      <c r="AV36" s="27">
        <f t="shared" si="20"/>
        <v>600</v>
      </c>
      <c r="AW36" s="27">
        <f t="shared" si="21"/>
        <v>600</v>
      </c>
      <c r="AX36" s="133">
        <f t="shared" si="23"/>
        <v>2100</v>
      </c>
      <c r="AY36" s="133">
        <f t="shared" si="24"/>
        <v>1000</v>
      </c>
      <c r="AZ36" s="133">
        <v>1000</v>
      </c>
      <c r="BA36" s="76"/>
    </row>
    <row r="37" s="122" customFormat="1" ht="25" customHeight="1" spans="1:53">
      <c r="A37" s="63">
        <v>31</v>
      </c>
      <c r="B37" s="104" t="s">
        <v>608</v>
      </c>
      <c r="C37" s="104" t="s">
        <v>620</v>
      </c>
      <c r="D37" s="104" t="s">
        <v>640</v>
      </c>
      <c r="E37" s="58" t="s">
        <v>600</v>
      </c>
      <c r="F37" s="104">
        <v>3</v>
      </c>
      <c r="G37" s="300" t="s">
        <v>641</v>
      </c>
      <c r="H37" s="69"/>
      <c r="I37" s="27">
        <f t="shared" si="0"/>
        <v>0</v>
      </c>
      <c r="J37" s="69"/>
      <c r="K37" s="27">
        <f t="shared" si="1"/>
        <v>0</v>
      </c>
      <c r="L37" s="69"/>
      <c r="M37" s="27">
        <f t="shared" si="2"/>
        <v>0</v>
      </c>
      <c r="N37" s="69"/>
      <c r="O37" s="27">
        <f t="shared" si="3"/>
        <v>0</v>
      </c>
      <c r="P37" s="27">
        <f t="shared" si="4"/>
        <v>0</v>
      </c>
      <c r="Q37" s="69"/>
      <c r="R37" s="27">
        <f t="shared" si="25"/>
        <v>0</v>
      </c>
      <c r="S37" s="69"/>
      <c r="T37" s="27">
        <f t="shared" si="5"/>
        <v>0</v>
      </c>
      <c r="U37" s="27">
        <f t="shared" si="6"/>
        <v>0</v>
      </c>
      <c r="V37" s="69"/>
      <c r="W37" s="27">
        <f t="shared" si="7"/>
        <v>0</v>
      </c>
      <c r="X37" s="69"/>
      <c r="Y37" s="27">
        <f t="shared" si="8"/>
        <v>0</v>
      </c>
      <c r="Z37" s="27">
        <f t="shared" si="9"/>
        <v>0</v>
      </c>
      <c r="AA37" s="69"/>
      <c r="AB37" s="27">
        <f t="shared" si="10"/>
        <v>0</v>
      </c>
      <c r="AC37" s="69"/>
      <c r="AD37" s="27">
        <f t="shared" si="11"/>
        <v>0</v>
      </c>
      <c r="AE37" s="69"/>
      <c r="AF37" s="27">
        <f t="shared" si="22"/>
        <v>0</v>
      </c>
      <c r="AG37" s="69"/>
      <c r="AH37" s="27">
        <f t="shared" si="12"/>
        <v>0</v>
      </c>
      <c r="AI37" s="69"/>
      <c r="AJ37" s="27">
        <f t="shared" si="13"/>
        <v>0</v>
      </c>
      <c r="AK37" s="69"/>
      <c r="AL37" s="27">
        <f t="shared" si="14"/>
        <v>0</v>
      </c>
      <c r="AM37" s="27">
        <f t="shared" si="15"/>
        <v>0</v>
      </c>
      <c r="AN37" s="69">
        <v>22</v>
      </c>
      <c r="AO37" s="27">
        <f t="shared" si="16"/>
        <v>440</v>
      </c>
      <c r="AP37" s="69"/>
      <c r="AQ37" s="27">
        <f t="shared" si="17"/>
        <v>0</v>
      </c>
      <c r="AR37" s="27">
        <f t="shared" si="18"/>
        <v>440</v>
      </c>
      <c r="AS37" s="69"/>
      <c r="AT37" s="27">
        <f t="shared" si="19"/>
        <v>0</v>
      </c>
      <c r="AU37" s="69">
        <v>1</v>
      </c>
      <c r="AV37" s="27">
        <f t="shared" si="20"/>
        <v>600</v>
      </c>
      <c r="AW37" s="27">
        <f t="shared" si="21"/>
        <v>600</v>
      </c>
      <c r="AX37" s="133">
        <f t="shared" si="23"/>
        <v>1040</v>
      </c>
      <c r="AY37" s="133">
        <f t="shared" si="24"/>
        <v>3000</v>
      </c>
      <c r="AZ37" s="133">
        <v>1040</v>
      </c>
      <c r="BA37" s="76"/>
    </row>
    <row r="38" s="122" customFormat="1" ht="25" customHeight="1" spans="1:52">
      <c r="A38" s="63">
        <v>32</v>
      </c>
      <c r="B38" s="104" t="s">
        <v>608</v>
      </c>
      <c r="C38" s="104" t="s">
        <v>613</v>
      </c>
      <c r="D38" s="104" t="s">
        <v>642</v>
      </c>
      <c r="E38" s="58" t="s">
        <v>643</v>
      </c>
      <c r="F38" s="104">
        <v>3</v>
      </c>
      <c r="G38" s="300" t="s">
        <v>644</v>
      </c>
      <c r="H38" s="104"/>
      <c r="I38" s="27">
        <f t="shared" si="0"/>
        <v>0</v>
      </c>
      <c r="J38" s="104"/>
      <c r="K38" s="27">
        <f t="shared" si="1"/>
        <v>0</v>
      </c>
      <c r="L38" s="104"/>
      <c r="M38" s="27">
        <f t="shared" si="2"/>
        <v>0</v>
      </c>
      <c r="N38" s="104"/>
      <c r="O38" s="27">
        <f t="shared" si="3"/>
        <v>0</v>
      </c>
      <c r="P38" s="27">
        <f t="shared" si="4"/>
        <v>0</v>
      </c>
      <c r="Q38" s="104"/>
      <c r="R38" s="27">
        <f t="shared" si="25"/>
        <v>0</v>
      </c>
      <c r="S38" s="104"/>
      <c r="T38" s="27">
        <f t="shared" si="5"/>
        <v>0</v>
      </c>
      <c r="U38" s="27">
        <f t="shared" si="6"/>
        <v>0</v>
      </c>
      <c r="V38" s="104"/>
      <c r="W38" s="27">
        <f t="shared" si="7"/>
        <v>0</v>
      </c>
      <c r="X38" s="104"/>
      <c r="Y38" s="27">
        <f t="shared" si="8"/>
        <v>0</v>
      </c>
      <c r="Z38" s="27">
        <f t="shared" si="9"/>
        <v>0</v>
      </c>
      <c r="AA38" s="104"/>
      <c r="AB38" s="27">
        <f t="shared" si="10"/>
        <v>0</v>
      </c>
      <c r="AC38" s="104"/>
      <c r="AD38" s="27">
        <f t="shared" si="11"/>
        <v>0</v>
      </c>
      <c r="AE38" s="104"/>
      <c r="AF38" s="27">
        <f t="shared" si="22"/>
        <v>0</v>
      </c>
      <c r="AG38" s="104"/>
      <c r="AH38" s="27">
        <f t="shared" si="12"/>
        <v>0</v>
      </c>
      <c r="AI38" s="104"/>
      <c r="AJ38" s="27">
        <f t="shared" si="13"/>
        <v>0</v>
      </c>
      <c r="AK38" s="104"/>
      <c r="AL38" s="27">
        <f t="shared" si="14"/>
        <v>0</v>
      </c>
      <c r="AM38" s="27">
        <f t="shared" si="15"/>
        <v>0</v>
      </c>
      <c r="AN38" s="104">
        <v>21</v>
      </c>
      <c r="AO38" s="27">
        <f t="shared" si="16"/>
        <v>420</v>
      </c>
      <c r="AP38" s="104"/>
      <c r="AQ38" s="27">
        <f t="shared" si="17"/>
        <v>0</v>
      </c>
      <c r="AR38" s="27">
        <f t="shared" si="18"/>
        <v>420</v>
      </c>
      <c r="AS38" s="104"/>
      <c r="AT38" s="27">
        <f t="shared" si="19"/>
        <v>0</v>
      </c>
      <c r="AU38" s="104">
        <v>1</v>
      </c>
      <c r="AV38" s="27">
        <f t="shared" si="20"/>
        <v>600</v>
      </c>
      <c r="AW38" s="27">
        <f t="shared" si="21"/>
        <v>600</v>
      </c>
      <c r="AX38" s="133">
        <f t="shared" si="23"/>
        <v>1020</v>
      </c>
      <c r="AY38" s="133">
        <f t="shared" si="24"/>
        <v>3000</v>
      </c>
      <c r="AZ38" s="133">
        <v>1020</v>
      </c>
    </row>
    <row r="39" s="122" customFormat="1" ht="25" customHeight="1" spans="1:52">
      <c r="A39" s="104">
        <v>33</v>
      </c>
      <c r="B39" s="130" t="s">
        <v>1005</v>
      </c>
      <c r="C39" s="131"/>
      <c r="D39" s="132"/>
      <c r="E39" s="104"/>
      <c r="F39" s="104"/>
      <c r="G39" s="104"/>
      <c r="H39" s="27">
        <f t="shared" ref="H39:U39" si="26">SUM(H7:H38)</f>
        <v>0</v>
      </c>
      <c r="I39" s="27">
        <f t="shared" si="26"/>
        <v>0</v>
      </c>
      <c r="J39" s="27">
        <f t="shared" si="26"/>
        <v>0</v>
      </c>
      <c r="K39" s="27">
        <f t="shared" si="26"/>
        <v>0</v>
      </c>
      <c r="L39" s="27">
        <f t="shared" si="26"/>
        <v>0</v>
      </c>
      <c r="M39" s="27">
        <f t="shared" si="26"/>
        <v>0</v>
      </c>
      <c r="N39" s="27">
        <f t="shared" si="26"/>
        <v>0</v>
      </c>
      <c r="O39" s="27">
        <f t="shared" si="26"/>
        <v>0</v>
      </c>
      <c r="P39" s="27">
        <f t="shared" si="26"/>
        <v>0</v>
      </c>
      <c r="Q39" s="27">
        <f t="shared" si="26"/>
        <v>66.3</v>
      </c>
      <c r="R39" s="27">
        <f t="shared" si="26"/>
        <v>19890</v>
      </c>
      <c r="S39" s="27">
        <f t="shared" si="26"/>
        <v>0</v>
      </c>
      <c r="T39" s="27">
        <f t="shared" si="26"/>
        <v>0</v>
      </c>
      <c r="U39" s="27">
        <f t="shared" si="26"/>
        <v>19890</v>
      </c>
      <c r="V39" s="27">
        <f t="shared" ref="V39:AZ39" si="27">SUM(V7:V38)</f>
        <v>0</v>
      </c>
      <c r="W39" s="27">
        <f t="shared" si="27"/>
        <v>0</v>
      </c>
      <c r="X39" s="27">
        <f t="shared" si="27"/>
        <v>0</v>
      </c>
      <c r="Y39" s="27">
        <f t="shared" si="27"/>
        <v>0</v>
      </c>
      <c r="Z39" s="27">
        <f t="shared" si="27"/>
        <v>0</v>
      </c>
      <c r="AA39" s="27">
        <f t="shared" si="27"/>
        <v>0</v>
      </c>
      <c r="AB39" s="27">
        <f t="shared" si="27"/>
        <v>0</v>
      </c>
      <c r="AC39" s="27">
        <f t="shared" si="27"/>
        <v>0</v>
      </c>
      <c r="AD39" s="27">
        <f t="shared" si="27"/>
        <v>0</v>
      </c>
      <c r="AE39" s="27">
        <f t="shared" si="27"/>
        <v>16</v>
      </c>
      <c r="AF39" s="27">
        <f t="shared" si="27"/>
        <v>16000</v>
      </c>
      <c r="AG39" s="27">
        <f t="shared" si="27"/>
        <v>1</v>
      </c>
      <c r="AH39" s="27">
        <f t="shared" si="27"/>
        <v>300</v>
      </c>
      <c r="AI39" s="27">
        <f t="shared" si="27"/>
        <v>64</v>
      </c>
      <c r="AJ39" s="27">
        <f t="shared" si="27"/>
        <v>19200</v>
      </c>
      <c r="AK39" s="27">
        <f t="shared" si="27"/>
        <v>13</v>
      </c>
      <c r="AL39" s="27">
        <f t="shared" si="27"/>
        <v>3900</v>
      </c>
      <c r="AM39" s="27">
        <f t="shared" si="27"/>
        <v>39400</v>
      </c>
      <c r="AN39" s="27">
        <f t="shared" si="27"/>
        <v>235</v>
      </c>
      <c r="AO39" s="27">
        <f t="shared" si="27"/>
        <v>4700</v>
      </c>
      <c r="AP39" s="27">
        <f t="shared" si="27"/>
        <v>10</v>
      </c>
      <c r="AQ39" s="27">
        <f t="shared" si="27"/>
        <v>200</v>
      </c>
      <c r="AR39" s="27">
        <f t="shared" si="27"/>
        <v>4900</v>
      </c>
      <c r="AS39" s="27">
        <f t="shared" si="27"/>
        <v>3</v>
      </c>
      <c r="AT39" s="27">
        <f t="shared" si="27"/>
        <v>600</v>
      </c>
      <c r="AU39" s="27">
        <f t="shared" si="27"/>
        <v>8</v>
      </c>
      <c r="AV39" s="27">
        <f t="shared" si="27"/>
        <v>4800</v>
      </c>
      <c r="AW39" s="27">
        <f t="shared" si="27"/>
        <v>5400</v>
      </c>
      <c r="AX39" s="133">
        <f t="shared" si="23"/>
        <v>69590</v>
      </c>
      <c r="AY39" s="133">
        <f t="shared" si="24"/>
        <v>0</v>
      </c>
      <c r="AZ39" s="27">
        <f>SUM(AZ7:AZ38)</f>
        <v>51570</v>
      </c>
    </row>
  </sheetData>
  <mergeCells count="23">
    <mergeCell ref="A1:E1"/>
    <mergeCell ref="A2:AX2"/>
    <mergeCell ref="A3:AZ3"/>
    <mergeCell ref="H4:AW4"/>
    <mergeCell ref="H5:P5"/>
    <mergeCell ref="Q5:U5"/>
    <mergeCell ref="V5:Z5"/>
    <mergeCell ref="AA5:AB5"/>
    <mergeCell ref="AC5:AD5"/>
    <mergeCell ref="AE5:AM5"/>
    <mergeCell ref="AN5:AR5"/>
    <mergeCell ref="AS5:AW5"/>
    <mergeCell ref="B39:D39"/>
    <mergeCell ref="A4:A6"/>
    <mergeCell ref="B4:B6"/>
    <mergeCell ref="C4:C6"/>
    <mergeCell ref="D4:D6"/>
    <mergeCell ref="E4:E6"/>
    <mergeCell ref="F4:F6"/>
    <mergeCell ref="G4:G6"/>
    <mergeCell ref="AX4:AX6"/>
    <mergeCell ref="AY4:AY6"/>
    <mergeCell ref="AZ4:AZ6"/>
  </mergeCells>
  <dataValidations count="1">
    <dataValidation type="textLength" operator="equal" allowBlank="1" showInputMessage="1" showErrorMessage="1" error="请注意：您输入的不是18位身份证号码。请输入正确身份证号码，谢谢！不然，您将必须再次修改。为保障工作进度以及减少您的工作量，请您配合，谢谢！" prompt="请输入18位身份证号码，X用大写！！！" sqref="E14 E1:E6 E19:E23 E25:E65516">
      <formula1>18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2"/>
  <sheetViews>
    <sheetView zoomScale="53" zoomScaleNormal="53" workbookViewId="0">
      <selection activeCell="H4" sqref="H$1:H$1048576"/>
    </sheetView>
  </sheetViews>
  <sheetFormatPr defaultColWidth="9" defaultRowHeight="14.4"/>
  <cols>
    <col min="1" max="1" width="5.625" style="6" customWidth="1"/>
    <col min="2" max="4" width="10.625" style="6" customWidth="1"/>
    <col min="5" max="5" width="25.625" style="6" customWidth="1"/>
    <col min="6" max="6" width="12.375" style="6" customWidth="1"/>
    <col min="7" max="7" width="20.625" style="6" customWidth="1"/>
    <col min="8" max="49" width="5.625" style="6" customWidth="1"/>
    <col min="50" max="52" width="8.625" style="6" customWidth="1"/>
    <col min="53" max="16384" width="9" style="6"/>
  </cols>
  <sheetData>
    <row r="1" s="1" customFormat="1" ht="45" customHeight="1" spans="1:52">
      <c r="A1" s="7" t="s">
        <v>1054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</row>
    <row r="2" s="112" customFormat="1" ht="35" customHeight="1" spans="1:53">
      <c r="A2" s="115" t="s">
        <v>1032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</row>
    <row r="3" s="2" customFormat="1" ht="30" customHeight="1" spans="1:52">
      <c r="A3" s="9" t="s">
        <v>1058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="113" customFormat="1" ht="35" customHeight="1" spans="1:52">
      <c r="A4" s="116" t="s">
        <v>4</v>
      </c>
      <c r="B4" s="116" t="s">
        <v>6</v>
      </c>
      <c r="C4" s="116" t="s">
        <v>7</v>
      </c>
      <c r="D4" s="116" t="s">
        <v>8</v>
      </c>
      <c r="E4" s="116" t="s">
        <v>9</v>
      </c>
      <c r="F4" s="116" t="s">
        <v>1025</v>
      </c>
      <c r="G4" s="116" t="s">
        <v>1026</v>
      </c>
      <c r="H4" s="12" t="s">
        <v>12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9"/>
      <c r="AX4" s="30" t="s">
        <v>13</v>
      </c>
      <c r="AY4" s="31" t="s">
        <v>1028</v>
      </c>
      <c r="AZ4" s="31" t="s">
        <v>1029</v>
      </c>
    </row>
    <row r="5" s="113" customFormat="1" ht="35" customHeight="1" spans="1:52">
      <c r="A5" s="116"/>
      <c r="B5" s="116"/>
      <c r="C5" s="116"/>
      <c r="D5" s="116"/>
      <c r="E5" s="116"/>
      <c r="F5" s="116"/>
      <c r="G5" s="116"/>
      <c r="H5" s="13" t="s">
        <v>16</v>
      </c>
      <c r="I5" s="25"/>
      <c r="J5" s="25"/>
      <c r="K5" s="25"/>
      <c r="L5" s="25"/>
      <c r="M5" s="25"/>
      <c r="N5" s="25"/>
      <c r="O5" s="25"/>
      <c r="P5" s="26"/>
      <c r="Q5" s="13" t="s">
        <v>17</v>
      </c>
      <c r="R5" s="25"/>
      <c r="S5" s="25"/>
      <c r="T5" s="25"/>
      <c r="U5" s="26"/>
      <c r="V5" s="13" t="s">
        <v>18</v>
      </c>
      <c r="W5" s="25"/>
      <c r="X5" s="25"/>
      <c r="Y5" s="25"/>
      <c r="Z5" s="26"/>
      <c r="AA5" s="27" t="s">
        <v>19</v>
      </c>
      <c r="AB5" s="27"/>
      <c r="AC5" s="27" t="s">
        <v>20</v>
      </c>
      <c r="AD5" s="27"/>
      <c r="AE5" s="13" t="s">
        <v>21</v>
      </c>
      <c r="AF5" s="25"/>
      <c r="AG5" s="25"/>
      <c r="AH5" s="25"/>
      <c r="AI5" s="25"/>
      <c r="AJ5" s="25"/>
      <c r="AK5" s="25"/>
      <c r="AL5" s="25"/>
      <c r="AM5" s="25"/>
      <c r="AN5" s="13" t="s">
        <v>22</v>
      </c>
      <c r="AO5" s="25"/>
      <c r="AP5" s="25"/>
      <c r="AQ5" s="25"/>
      <c r="AR5" s="26"/>
      <c r="AS5" s="27" t="s">
        <v>23</v>
      </c>
      <c r="AT5" s="27"/>
      <c r="AU5" s="27"/>
      <c r="AV5" s="27"/>
      <c r="AW5" s="27"/>
      <c r="AX5" s="32"/>
      <c r="AY5" s="33"/>
      <c r="AZ5" s="33"/>
    </row>
    <row r="6" s="113" customFormat="1" ht="35" customHeight="1" spans="1:52">
      <c r="A6" s="116"/>
      <c r="B6" s="116"/>
      <c r="C6" s="116"/>
      <c r="D6" s="116"/>
      <c r="E6" s="116"/>
      <c r="F6" s="116"/>
      <c r="G6" s="116"/>
      <c r="H6" s="14" t="s">
        <v>24</v>
      </c>
      <c r="I6" s="14" t="s">
        <v>25</v>
      </c>
      <c r="J6" s="14" t="s">
        <v>26</v>
      </c>
      <c r="K6" s="14" t="s">
        <v>25</v>
      </c>
      <c r="L6" s="14" t="s">
        <v>27</v>
      </c>
      <c r="M6" s="14" t="s">
        <v>25</v>
      </c>
      <c r="N6" s="14" t="s">
        <v>28</v>
      </c>
      <c r="O6" s="14" t="s">
        <v>29</v>
      </c>
      <c r="P6" s="14" t="s">
        <v>30</v>
      </c>
      <c r="Q6" s="14" t="s">
        <v>31</v>
      </c>
      <c r="R6" s="14" t="s">
        <v>29</v>
      </c>
      <c r="S6" s="14" t="s">
        <v>32</v>
      </c>
      <c r="T6" s="14" t="s">
        <v>29</v>
      </c>
      <c r="U6" s="14" t="s">
        <v>30</v>
      </c>
      <c r="V6" s="14" t="s">
        <v>33</v>
      </c>
      <c r="W6" s="14" t="s">
        <v>29</v>
      </c>
      <c r="X6" s="14" t="s">
        <v>34</v>
      </c>
      <c r="Y6" s="14" t="s">
        <v>29</v>
      </c>
      <c r="Z6" s="14" t="s">
        <v>30</v>
      </c>
      <c r="AA6" s="14" t="s">
        <v>35</v>
      </c>
      <c r="AB6" s="14" t="s">
        <v>29</v>
      </c>
      <c r="AC6" s="14" t="s">
        <v>36</v>
      </c>
      <c r="AD6" s="14" t="s">
        <v>29</v>
      </c>
      <c r="AE6" s="14" t="s">
        <v>37</v>
      </c>
      <c r="AF6" s="14" t="s">
        <v>29</v>
      </c>
      <c r="AG6" s="14" t="s">
        <v>38</v>
      </c>
      <c r="AH6" s="14" t="s">
        <v>29</v>
      </c>
      <c r="AI6" s="14" t="s">
        <v>39</v>
      </c>
      <c r="AJ6" s="14" t="s">
        <v>29</v>
      </c>
      <c r="AK6" s="14" t="s">
        <v>40</v>
      </c>
      <c r="AL6" s="14" t="s">
        <v>29</v>
      </c>
      <c r="AM6" s="14" t="s">
        <v>30</v>
      </c>
      <c r="AN6" s="14" t="s">
        <v>41</v>
      </c>
      <c r="AO6" s="14" t="s">
        <v>29</v>
      </c>
      <c r="AP6" s="14" t="s">
        <v>42</v>
      </c>
      <c r="AQ6" s="14" t="s">
        <v>29</v>
      </c>
      <c r="AR6" s="14" t="s">
        <v>30</v>
      </c>
      <c r="AS6" s="28" t="s">
        <v>43</v>
      </c>
      <c r="AT6" s="28" t="s">
        <v>29</v>
      </c>
      <c r="AU6" s="28" t="s">
        <v>44</v>
      </c>
      <c r="AV6" s="28" t="s">
        <v>29</v>
      </c>
      <c r="AW6" s="28" t="s">
        <v>30</v>
      </c>
      <c r="AX6" s="34"/>
      <c r="AY6" s="35"/>
      <c r="AZ6" s="35"/>
    </row>
    <row r="7" s="114" customFormat="1" ht="28" customHeight="1" spans="1:52">
      <c r="A7" s="117">
        <v>1</v>
      </c>
      <c r="B7" s="18" t="s">
        <v>646</v>
      </c>
      <c r="C7" s="18" t="s">
        <v>647</v>
      </c>
      <c r="D7" s="18" t="s">
        <v>648</v>
      </c>
      <c r="E7" s="58" t="s">
        <v>649</v>
      </c>
      <c r="F7" s="18">
        <v>5</v>
      </c>
      <c r="G7" s="292" t="s">
        <v>650</v>
      </c>
      <c r="H7" s="18"/>
      <c r="I7" s="27">
        <f>H7*1000</f>
        <v>0</v>
      </c>
      <c r="J7" s="18"/>
      <c r="K7" s="27">
        <f>J7*600</f>
        <v>0</v>
      </c>
      <c r="L7" s="18"/>
      <c r="M7" s="27">
        <f>L7*600</f>
        <v>0</v>
      </c>
      <c r="N7" s="18"/>
      <c r="O7" s="27">
        <f>N7*600</f>
        <v>0</v>
      </c>
      <c r="P7" s="27">
        <f>I7+K7+M7+O7</f>
        <v>0</v>
      </c>
      <c r="Q7" s="18">
        <v>2</v>
      </c>
      <c r="R7" s="27">
        <f>Q7*300</f>
        <v>600</v>
      </c>
      <c r="S7" s="18"/>
      <c r="T7" s="27">
        <f>S7*300</f>
        <v>0</v>
      </c>
      <c r="U7" s="18"/>
      <c r="V7" s="18"/>
      <c r="W7" s="27">
        <f>V7*400</f>
        <v>0</v>
      </c>
      <c r="X7" s="18"/>
      <c r="Y7" s="27">
        <f>X7*800</f>
        <v>0</v>
      </c>
      <c r="Z7" s="18"/>
      <c r="AA7" s="18"/>
      <c r="AB7" s="27">
        <f>AA7*600</f>
        <v>0</v>
      </c>
      <c r="AC7" s="18"/>
      <c r="AD7" s="27">
        <v>1</v>
      </c>
      <c r="AE7" s="18"/>
      <c r="AF7" s="27">
        <f>AE7*1000</f>
        <v>0</v>
      </c>
      <c r="AG7" s="18"/>
      <c r="AH7" s="27">
        <f>AG7*300</f>
        <v>0</v>
      </c>
      <c r="AI7" s="18">
        <v>2</v>
      </c>
      <c r="AJ7" s="27">
        <f>AI7*300</f>
        <v>600</v>
      </c>
      <c r="AK7" s="18"/>
      <c r="AL7" s="27">
        <f>AK7*300</f>
        <v>0</v>
      </c>
      <c r="AM7" s="27">
        <f>AF7+AH7+AJ7+AL7</f>
        <v>600</v>
      </c>
      <c r="AN7" s="18">
        <v>20</v>
      </c>
      <c r="AO7" s="27">
        <f>AN7*20</f>
        <v>400</v>
      </c>
      <c r="AP7" s="18"/>
      <c r="AQ7" s="27">
        <f>AP7*20</f>
        <v>0</v>
      </c>
      <c r="AR7" s="27">
        <f>AO7+AQ7</f>
        <v>400</v>
      </c>
      <c r="AS7" s="18"/>
      <c r="AT7" s="27">
        <f>AS7*200</f>
        <v>0</v>
      </c>
      <c r="AU7" s="18"/>
      <c r="AV7" s="27">
        <f>AU7*600</f>
        <v>0</v>
      </c>
      <c r="AW7" s="27">
        <f>AT7+AV7</f>
        <v>0</v>
      </c>
      <c r="AX7" s="18">
        <v>1600</v>
      </c>
      <c r="AY7" s="18">
        <v>5000</v>
      </c>
      <c r="AZ7" s="14">
        <v>1600</v>
      </c>
    </row>
    <row r="8" s="6" customFormat="1" ht="28" customHeight="1" spans="1:52">
      <c r="A8" s="117">
        <v>2</v>
      </c>
      <c r="B8" s="18" t="s">
        <v>651</v>
      </c>
      <c r="C8" s="18" t="s">
        <v>652</v>
      </c>
      <c r="D8" s="18" t="s">
        <v>653</v>
      </c>
      <c r="E8" s="58" t="s">
        <v>654</v>
      </c>
      <c r="F8" s="18">
        <v>1</v>
      </c>
      <c r="G8" s="292" t="s">
        <v>655</v>
      </c>
      <c r="H8" s="18"/>
      <c r="I8" s="27">
        <f>H8*1000</f>
        <v>0</v>
      </c>
      <c r="J8" s="18"/>
      <c r="K8" s="27">
        <f>J8*600</f>
        <v>0</v>
      </c>
      <c r="L8" s="18"/>
      <c r="M8" s="27">
        <f>L8*600</f>
        <v>0</v>
      </c>
      <c r="N8" s="18"/>
      <c r="O8" s="27">
        <f>N8*600</f>
        <v>0</v>
      </c>
      <c r="P8" s="27">
        <f>I8+K8+M8+O8</f>
        <v>0</v>
      </c>
      <c r="Q8" s="18"/>
      <c r="R8" s="27">
        <f>Q8*300</f>
        <v>0</v>
      </c>
      <c r="S8" s="18"/>
      <c r="T8" s="27">
        <f>S8*300</f>
        <v>0</v>
      </c>
      <c r="U8" s="18"/>
      <c r="V8" s="18">
        <v>1.6</v>
      </c>
      <c r="W8" s="27">
        <f>V8*400</f>
        <v>640</v>
      </c>
      <c r="X8" s="18"/>
      <c r="Y8" s="27">
        <f>X8*800</f>
        <v>0</v>
      </c>
      <c r="Z8" s="18"/>
      <c r="AA8" s="18"/>
      <c r="AB8" s="27">
        <f>AA8*600</f>
        <v>0</v>
      </c>
      <c r="AC8" s="18"/>
      <c r="AD8" s="27">
        <v>2</v>
      </c>
      <c r="AE8" s="18"/>
      <c r="AF8" s="27">
        <f>AE8*1000</f>
        <v>0</v>
      </c>
      <c r="AG8" s="18"/>
      <c r="AH8" s="27">
        <f>AG8*300</f>
        <v>0</v>
      </c>
      <c r="AI8" s="18"/>
      <c r="AJ8" s="27">
        <f>AI8*300</f>
        <v>0</v>
      </c>
      <c r="AK8" s="18"/>
      <c r="AL8" s="27">
        <f>AK8*300</f>
        <v>0</v>
      </c>
      <c r="AM8" s="27">
        <f>AF8+AH8+AJ8+AL8</f>
        <v>0</v>
      </c>
      <c r="AN8" s="18"/>
      <c r="AO8" s="27">
        <f>AN8*20</f>
        <v>0</v>
      </c>
      <c r="AP8" s="18"/>
      <c r="AQ8" s="27">
        <f>AP8*20</f>
        <v>0</v>
      </c>
      <c r="AR8" s="27">
        <f>AO8+AQ8</f>
        <v>0</v>
      </c>
      <c r="AS8" s="18"/>
      <c r="AT8" s="27">
        <f>AS8*200</f>
        <v>0</v>
      </c>
      <c r="AU8" s="18"/>
      <c r="AV8" s="27">
        <f>AU8*600</f>
        <v>0</v>
      </c>
      <c r="AW8" s="27">
        <f>AT8+AV8</f>
        <v>0</v>
      </c>
      <c r="AX8" s="18">
        <v>640</v>
      </c>
      <c r="AY8" s="18">
        <v>1000</v>
      </c>
      <c r="AZ8" s="14">
        <v>640</v>
      </c>
    </row>
    <row r="9" s="6" customFormat="1" ht="28" customHeight="1" spans="1:52">
      <c r="A9" s="117">
        <v>3</v>
      </c>
      <c r="B9" s="19" t="s">
        <v>656</v>
      </c>
      <c r="C9" s="19" t="s">
        <v>657</v>
      </c>
      <c r="D9" s="19" t="s">
        <v>658</v>
      </c>
      <c r="E9" s="20" t="s">
        <v>659</v>
      </c>
      <c r="F9" s="14">
        <v>2</v>
      </c>
      <c r="G9" s="293" t="s">
        <v>660</v>
      </c>
      <c r="H9" s="14"/>
      <c r="I9" s="27">
        <f>H9*1000</f>
        <v>0</v>
      </c>
      <c r="J9" s="14"/>
      <c r="K9" s="27">
        <f>J9*600</f>
        <v>0</v>
      </c>
      <c r="L9" s="14"/>
      <c r="M9" s="27">
        <f>L9*600</f>
        <v>0</v>
      </c>
      <c r="N9" s="14"/>
      <c r="O9" s="27">
        <f>N9*600</f>
        <v>0</v>
      </c>
      <c r="P9" s="27">
        <f>I9+K9+M9+O9</f>
        <v>0</v>
      </c>
      <c r="Q9" s="14">
        <v>1</v>
      </c>
      <c r="R9" s="27">
        <f>Q9*300</f>
        <v>300</v>
      </c>
      <c r="S9" s="14"/>
      <c r="T9" s="27">
        <f>S9*300</f>
        <v>0</v>
      </c>
      <c r="U9" s="14"/>
      <c r="V9" s="14"/>
      <c r="W9" s="27">
        <f>V9*400</f>
        <v>0</v>
      </c>
      <c r="X9" s="14"/>
      <c r="Y9" s="27">
        <f>X9*800</f>
        <v>0</v>
      </c>
      <c r="Z9" s="14"/>
      <c r="AA9" s="14"/>
      <c r="AB9" s="27">
        <f>AA9*600</f>
        <v>0</v>
      </c>
      <c r="AC9" s="14"/>
      <c r="AD9" s="27">
        <v>3</v>
      </c>
      <c r="AE9" s="14"/>
      <c r="AF9" s="27">
        <f>AE9*1000</f>
        <v>0</v>
      </c>
      <c r="AG9" s="14"/>
      <c r="AH9" s="27">
        <f>AG9*300</f>
        <v>0</v>
      </c>
      <c r="AI9" s="14"/>
      <c r="AJ9" s="27">
        <f>AI9*300</f>
        <v>0</v>
      </c>
      <c r="AK9" s="14"/>
      <c r="AL9" s="27">
        <f>AK9*300</f>
        <v>0</v>
      </c>
      <c r="AM9" s="27">
        <f>AF9+AH9+AJ9+AL9</f>
        <v>0</v>
      </c>
      <c r="AN9" s="14">
        <v>11</v>
      </c>
      <c r="AO9" s="27">
        <f>AN9*20</f>
        <v>220</v>
      </c>
      <c r="AP9" s="14"/>
      <c r="AQ9" s="27">
        <f>AP9*20</f>
        <v>0</v>
      </c>
      <c r="AR9" s="27">
        <f>AO9+AQ9</f>
        <v>220</v>
      </c>
      <c r="AS9" s="14"/>
      <c r="AT9" s="27">
        <f>AS9*200</f>
        <v>0</v>
      </c>
      <c r="AU9" s="14"/>
      <c r="AV9" s="27">
        <f>AU9*600</f>
        <v>0</v>
      </c>
      <c r="AW9" s="27">
        <f>AT9+AV9</f>
        <v>0</v>
      </c>
      <c r="AX9" s="14">
        <v>520</v>
      </c>
      <c r="AY9" s="14">
        <v>2000</v>
      </c>
      <c r="AZ9" s="14">
        <v>520</v>
      </c>
    </row>
    <row r="10" s="6" customFormat="1" ht="28" customHeight="1" spans="1:52">
      <c r="A10" s="117">
        <v>4</v>
      </c>
      <c r="B10" s="19" t="s">
        <v>661</v>
      </c>
      <c r="C10" s="19" t="s">
        <v>662</v>
      </c>
      <c r="D10" s="19" t="s">
        <v>663</v>
      </c>
      <c r="E10" s="20" t="s">
        <v>664</v>
      </c>
      <c r="F10" s="19">
        <v>1</v>
      </c>
      <c r="G10" s="293" t="s">
        <v>665</v>
      </c>
      <c r="H10" s="14"/>
      <c r="I10" s="27">
        <f>H10*1000</f>
        <v>0</v>
      </c>
      <c r="J10" s="14"/>
      <c r="K10" s="27">
        <f>J10*600</f>
        <v>0</v>
      </c>
      <c r="L10" s="14"/>
      <c r="M10" s="27">
        <f>L10*600</f>
        <v>0</v>
      </c>
      <c r="N10" s="14"/>
      <c r="O10" s="27">
        <f>N10*600</f>
        <v>0</v>
      </c>
      <c r="P10" s="27">
        <f>I10+K10+M10+O10</f>
        <v>0</v>
      </c>
      <c r="Q10" s="14">
        <v>1</v>
      </c>
      <c r="R10" s="27">
        <f>Q10*300</f>
        <v>300</v>
      </c>
      <c r="S10" s="14"/>
      <c r="T10" s="27">
        <f>S10*300</f>
        <v>0</v>
      </c>
      <c r="U10" s="14"/>
      <c r="V10" s="14"/>
      <c r="W10" s="27">
        <f>V10*400</f>
        <v>0</v>
      </c>
      <c r="X10" s="14"/>
      <c r="Y10" s="27">
        <f>X10*800</f>
        <v>0</v>
      </c>
      <c r="Z10" s="14"/>
      <c r="AA10" s="14"/>
      <c r="AB10" s="27">
        <f>AA10*600</f>
        <v>0</v>
      </c>
      <c r="AC10" s="14"/>
      <c r="AD10" s="27">
        <v>4</v>
      </c>
      <c r="AE10" s="14"/>
      <c r="AF10" s="27">
        <f>AE10*1000</f>
        <v>0</v>
      </c>
      <c r="AG10" s="14">
        <v>1</v>
      </c>
      <c r="AH10" s="27">
        <f>AG10*300</f>
        <v>300</v>
      </c>
      <c r="AI10" s="14"/>
      <c r="AJ10" s="27">
        <f>AI10*300</f>
        <v>0</v>
      </c>
      <c r="AK10" s="14"/>
      <c r="AL10" s="27">
        <f>AK10*300</f>
        <v>0</v>
      </c>
      <c r="AM10" s="27">
        <f>AF10+AH10+AJ10+AL10</f>
        <v>300</v>
      </c>
      <c r="AN10" s="14">
        <v>14</v>
      </c>
      <c r="AO10" s="27">
        <f>AN10*20</f>
        <v>280</v>
      </c>
      <c r="AP10" s="14">
        <v>6</v>
      </c>
      <c r="AQ10" s="27">
        <f>AP10*20</f>
        <v>120</v>
      </c>
      <c r="AR10" s="27">
        <f>AO10+AQ10</f>
        <v>400</v>
      </c>
      <c r="AS10" s="14"/>
      <c r="AT10" s="27">
        <f>AS10*200</f>
        <v>0</v>
      </c>
      <c r="AU10" s="14"/>
      <c r="AV10" s="27">
        <f>AU10*600</f>
        <v>0</v>
      </c>
      <c r="AW10" s="27">
        <f>AT10+AV10</f>
        <v>0</v>
      </c>
      <c r="AX10" s="14">
        <f>300+300+280+120</f>
        <v>1000</v>
      </c>
      <c r="AY10" s="14">
        <v>1000</v>
      </c>
      <c r="AZ10" s="14">
        <v>1000</v>
      </c>
    </row>
    <row r="11" ht="25" customHeight="1" spans="1:52">
      <c r="A11" s="118">
        <v>5</v>
      </c>
      <c r="B11" s="119" t="s">
        <v>1005</v>
      </c>
      <c r="C11" s="120"/>
      <c r="D11" s="118"/>
      <c r="E11" s="118"/>
      <c r="F11" s="118"/>
      <c r="G11" s="118"/>
      <c r="H11" s="14">
        <f>SUM(H7:H10)</f>
        <v>0</v>
      </c>
      <c r="I11" s="14">
        <f t="shared" ref="I11:AZ11" si="0">SUM(I7:I10)</f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0</v>
      </c>
      <c r="Q11" s="14">
        <f t="shared" si="0"/>
        <v>4</v>
      </c>
      <c r="R11" s="14">
        <f t="shared" si="0"/>
        <v>1200</v>
      </c>
      <c r="S11" s="14">
        <f t="shared" si="0"/>
        <v>0</v>
      </c>
      <c r="T11" s="14">
        <f t="shared" si="0"/>
        <v>0</v>
      </c>
      <c r="U11" s="14">
        <f t="shared" si="0"/>
        <v>0</v>
      </c>
      <c r="V11" s="14">
        <f t="shared" si="0"/>
        <v>1.6</v>
      </c>
      <c r="W11" s="27">
        <f>V11*400</f>
        <v>640</v>
      </c>
      <c r="X11" s="14">
        <f t="shared" si="0"/>
        <v>0</v>
      </c>
      <c r="Y11" s="27">
        <f>X11*800</f>
        <v>0</v>
      </c>
      <c r="Z11" s="14">
        <f t="shared" si="0"/>
        <v>0</v>
      </c>
      <c r="AA11" s="14">
        <f t="shared" si="0"/>
        <v>0</v>
      </c>
      <c r="AB11" s="27">
        <f>AA11*600</f>
        <v>0</v>
      </c>
      <c r="AC11" s="14">
        <f t="shared" si="0"/>
        <v>0</v>
      </c>
      <c r="AD11" s="27">
        <v>5</v>
      </c>
      <c r="AE11" s="14">
        <f t="shared" si="0"/>
        <v>0</v>
      </c>
      <c r="AF11" s="27">
        <f>AE11*1000</f>
        <v>0</v>
      </c>
      <c r="AG11" s="14">
        <f t="shared" si="0"/>
        <v>1</v>
      </c>
      <c r="AH11" s="27">
        <f>AG11*300</f>
        <v>300</v>
      </c>
      <c r="AI11" s="14">
        <f t="shared" si="0"/>
        <v>2</v>
      </c>
      <c r="AJ11" s="27">
        <f>AI11*300</f>
        <v>600</v>
      </c>
      <c r="AK11" s="14">
        <f t="shared" si="0"/>
        <v>0</v>
      </c>
      <c r="AL11" s="27">
        <f>AK11*300</f>
        <v>0</v>
      </c>
      <c r="AM11" s="27">
        <f>AF11+AH11+AJ11+AL11</f>
        <v>900</v>
      </c>
      <c r="AN11" s="14">
        <f t="shared" si="0"/>
        <v>45</v>
      </c>
      <c r="AO11" s="27">
        <f>AN11*20</f>
        <v>900</v>
      </c>
      <c r="AP11" s="14">
        <f t="shared" si="0"/>
        <v>6</v>
      </c>
      <c r="AQ11" s="27">
        <f>AP11*20</f>
        <v>120</v>
      </c>
      <c r="AR11" s="14">
        <f t="shared" si="0"/>
        <v>1020</v>
      </c>
      <c r="AS11" s="14">
        <f t="shared" si="0"/>
        <v>0</v>
      </c>
      <c r="AT11" s="27">
        <f>AS11*200</f>
        <v>0</v>
      </c>
      <c r="AU11" s="14">
        <f t="shared" si="0"/>
        <v>0</v>
      </c>
      <c r="AV11" s="27">
        <f>AU11*600</f>
        <v>0</v>
      </c>
      <c r="AW11" s="27">
        <f>AT11+AV11</f>
        <v>0</v>
      </c>
      <c r="AX11" s="14">
        <f t="shared" si="0"/>
        <v>3760</v>
      </c>
      <c r="AY11" s="14">
        <f t="shared" si="0"/>
        <v>9000</v>
      </c>
      <c r="AZ11" s="14">
        <f t="shared" si="0"/>
        <v>3760</v>
      </c>
    </row>
    <row r="12" spans="52:52">
      <c r="AZ12" s="6">
        <v>7520</v>
      </c>
    </row>
  </sheetData>
  <mergeCells count="23">
    <mergeCell ref="A1:AZ1"/>
    <mergeCell ref="A2:BA2"/>
    <mergeCell ref="A3:AZ3"/>
    <mergeCell ref="H4:AW4"/>
    <mergeCell ref="H5:P5"/>
    <mergeCell ref="Q5:U5"/>
    <mergeCell ref="V5:Z5"/>
    <mergeCell ref="AA5:AB5"/>
    <mergeCell ref="AC5:AD5"/>
    <mergeCell ref="AE5:AM5"/>
    <mergeCell ref="AN5:AR5"/>
    <mergeCell ref="AS5:AW5"/>
    <mergeCell ref="B11:C11"/>
    <mergeCell ref="A4:A6"/>
    <mergeCell ref="B4:B6"/>
    <mergeCell ref="C4:C6"/>
    <mergeCell ref="D4:D6"/>
    <mergeCell ref="E4:E6"/>
    <mergeCell ref="F4:F6"/>
    <mergeCell ref="G4:G6"/>
    <mergeCell ref="AX4:AX6"/>
    <mergeCell ref="AY4:AY6"/>
    <mergeCell ref="AZ4:AZ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3"/>
  <sheetViews>
    <sheetView zoomScale="53" zoomScaleNormal="53" workbookViewId="0">
      <selection activeCell="E9" sqref="E9"/>
    </sheetView>
  </sheetViews>
  <sheetFormatPr defaultColWidth="9" defaultRowHeight="13.2"/>
  <cols>
    <col min="1" max="1" width="2.36666666666667" style="96"/>
    <col min="2" max="2" width="4" style="96" customWidth="1"/>
    <col min="3" max="3" width="4.5" style="96" customWidth="1"/>
    <col min="4" max="4" width="6" style="96" customWidth="1"/>
    <col min="5" max="5" width="18.125" style="96" customWidth="1"/>
    <col min="6" max="7" width="4.26666666666667" style="96"/>
    <col min="8" max="50" width="5.425" style="96" customWidth="1"/>
    <col min="51" max="51" width="6.375" style="96"/>
    <col min="52" max="52" width="6" style="96"/>
    <col min="53" max="16384" width="9" style="96"/>
  </cols>
  <sheetData>
    <row r="1" s="96" customFormat="1" ht="29" customHeight="1" spans="1:52">
      <c r="A1" s="100" t="s">
        <v>1032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</row>
    <row r="2" s="96" customFormat="1" ht="21" spans="1:50">
      <c r="A2" s="101"/>
      <c r="B2" s="102" t="s">
        <v>1059</v>
      </c>
      <c r="C2" s="102"/>
      <c r="D2" s="102"/>
      <c r="E2" s="102"/>
      <c r="G2" s="102" t="s">
        <v>1060</v>
      </c>
      <c r="H2" s="102"/>
      <c r="I2" s="102"/>
      <c r="J2" s="102"/>
      <c r="K2" s="102"/>
      <c r="L2" s="102"/>
      <c r="X2" s="109" t="s">
        <v>1061</v>
      </c>
      <c r="Y2" s="109"/>
      <c r="Z2" s="109"/>
      <c r="AA2" s="109"/>
      <c r="AB2" s="109"/>
      <c r="AC2" s="109"/>
      <c r="AD2" s="109"/>
      <c r="AE2" s="109"/>
      <c r="AF2" s="110"/>
      <c r="AO2" s="109" t="s">
        <v>1062</v>
      </c>
      <c r="AP2" s="109"/>
      <c r="AQ2" s="109"/>
      <c r="AR2" s="109"/>
      <c r="AS2" s="109"/>
      <c r="AT2" s="109"/>
      <c r="AU2" s="109"/>
      <c r="AV2" s="109"/>
      <c r="AW2" s="109"/>
      <c r="AX2" s="109"/>
    </row>
    <row r="3" s="97" customFormat="1" ht="35" customHeight="1" spans="1:52">
      <c r="A3" s="103" t="s">
        <v>4</v>
      </c>
      <c r="B3" s="104" t="s">
        <v>6</v>
      </c>
      <c r="C3" s="18" t="s">
        <v>7</v>
      </c>
      <c r="D3" s="18" t="s">
        <v>1063</v>
      </c>
      <c r="E3" s="18" t="s">
        <v>9</v>
      </c>
      <c r="F3" s="18" t="s">
        <v>1056</v>
      </c>
      <c r="G3" s="18" t="s">
        <v>1026</v>
      </c>
      <c r="H3" s="12" t="s">
        <v>12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9"/>
      <c r="AX3" s="30" t="s">
        <v>13</v>
      </c>
      <c r="AY3" s="104" t="s">
        <v>1028</v>
      </c>
      <c r="AZ3" s="104" t="s">
        <v>1029</v>
      </c>
    </row>
    <row r="4" s="97" customFormat="1" ht="35" customHeight="1" spans="1:52">
      <c r="A4" s="103"/>
      <c r="B4" s="104"/>
      <c r="C4" s="18"/>
      <c r="D4" s="18"/>
      <c r="E4" s="18"/>
      <c r="F4" s="18"/>
      <c r="G4" s="18"/>
      <c r="H4" s="13" t="s">
        <v>16</v>
      </c>
      <c r="I4" s="25"/>
      <c r="J4" s="25"/>
      <c r="K4" s="25"/>
      <c r="L4" s="25"/>
      <c r="M4" s="25"/>
      <c r="N4" s="25"/>
      <c r="O4" s="25"/>
      <c r="P4" s="26"/>
      <c r="Q4" s="13" t="s">
        <v>17</v>
      </c>
      <c r="R4" s="25"/>
      <c r="S4" s="25"/>
      <c r="T4" s="25"/>
      <c r="U4" s="26"/>
      <c r="V4" s="13" t="s">
        <v>18</v>
      </c>
      <c r="W4" s="25"/>
      <c r="X4" s="25"/>
      <c r="Y4" s="25"/>
      <c r="Z4" s="26"/>
      <c r="AA4" s="27" t="s">
        <v>19</v>
      </c>
      <c r="AB4" s="27"/>
      <c r="AC4" s="27" t="s">
        <v>20</v>
      </c>
      <c r="AD4" s="27"/>
      <c r="AE4" s="13" t="s">
        <v>21</v>
      </c>
      <c r="AF4" s="25"/>
      <c r="AG4" s="25"/>
      <c r="AH4" s="25"/>
      <c r="AI4" s="25"/>
      <c r="AJ4" s="25"/>
      <c r="AK4" s="25"/>
      <c r="AL4" s="25"/>
      <c r="AM4" s="25"/>
      <c r="AN4" s="13" t="s">
        <v>22</v>
      </c>
      <c r="AO4" s="25"/>
      <c r="AP4" s="25"/>
      <c r="AQ4" s="25"/>
      <c r="AR4" s="26"/>
      <c r="AS4" s="27" t="s">
        <v>23</v>
      </c>
      <c r="AT4" s="27"/>
      <c r="AU4" s="27"/>
      <c r="AV4" s="27"/>
      <c r="AW4" s="27"/>
      <c r="AX4" s="32"/>
      <c r="AY4" s="104"/>
      <c r="AZ4" s="104"/>
    </row>
    <row r="5" s="97" customFormat="1" ht="35" customHeight="1" spans="1:52">
      <c r="A5" s="103"/>
      <c r="B5" s="104"/>
      <c r="C5" s="18"/>
      <c r="D5" s="18"/>
      <c r="E5" s="18"/>
      <c r="F5" s="18"/>
      <c r="G5" s="18"/>
      <c r="H5" s="14" t="s">
        <v>24</v>
      </c>
      <c r="I5" s="14" t="s">
        <v>25</v>
      </c>
      <c r="J5" s="14" t="s">
        <v>26</v>
      </c>
      <c r="K5" s="14" t="s">
        <v>25</v>
      </c>
      <c r="L5" s="14" t="s">
        <v>27</v>
      </c>
      <c r="M5" s="14" t="s">
        <v>25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29</v>
      </c>
      <c r="S5" s="14" t="s">
        <v>32</v>
      </c>
      <c r="T5" s="14" t="s">
        <v>29</v>
      </c>
      <c r="U5" s="14" t="s">
        <v>30</v>
      </c>
      <c r="V5" s="14" t="s">
        <v>33</v>
      </c>
      <c r="W5" s="14" t="s">
        <v>29</v>
      </c>
      <c r="X5" s="14" t="s">
        <v>34</v>
      </c>
      <c r="Y5" s="14" t="s">
        <v>29</v>
      </c>
      <c r="Z5" s="14" t="s">
        <v>30</v>
      </c>
      <c r="AA5" s="14" t="s">
        <v>35</v>
      </c>
      <c r="AB5" s="14" t="s">
        <v>29</v>
      </c>
      <c r="AC5" s="14" t="s">
        <v>36</v>
      </c>
      <c r="AD5" s="14" t="s">
        <v>29</v>
      </c>
      <c r="AE5" s="14" t="s">
        <v>37</v>
      </c>
      <c r="AF5" s="14" t="s">
        <v>29</v>
      </c>
      <c r="AG5" s="14" t="s">
        <v>38</v>
      </c>
      <c r="AH5" s="14" t="s">
        <v>29</v>
      </c>
      <c r="AI5" s="14" t="s">
        <v>39</v>
      </c>
      <c r="AJ5" s="14" t="s">
        <v>29</v>
      </c>
      <c r="AK5" s="14" t="s">
        <v>40</v>
      </c>
      <c r="AL5" s="14" t="s">
        <v>29</v>
      </c>
      <c r="AM5" s="14" t="s">
        <v>30</v>
      </c>
      <c r="AN5" s="14" t="s">
        <v>41</v>
      </c>
      <c r="AO5" s="14" t="s">
        <v>29</v>
      </c>
      <c r="AP5" s="14" t="s">
        <v>42</v>
      </c>
      <c r="AQ5" s="14" t="s">
        <v>29</v>
      </c>
      <c r="AR5" s="14" t="s">
        <v>30</v>
      </c>
      <c r="AS5" s="28" t="s">
        <v>43</v>
      </c>
      <c r="AT5" s="28" t="s">
        <v>29</v>
      </c>
      <c r="AU5" s="28" t="s">
        <v>44</v>
      </c>
      <c r="AV5" s="28" t="s">
        <v>29</v>
      </c>
      <c r="AW5" s="28" t="s">
        <v>30</v>
      </c>
      <c r="AX5" s="34"/>
      <c r="AY5" s="104"/>
      <c r="AZ5" s="104"/>
    </row>
    <row r="6" s="97" customFormat="1" ht="20" customHeight="1" spans="1:52">
      <c r="A6" s="103">
        <v>1</v>
      </c>
      <c r="B6" s="103" t="s">
        <v>667</v>
      </c>
      <c r="C6" s="18" t="s">
        <v>668</v>
      </c>
      <c r="D6" s="18" t="s">
        <v>669</v>
      </c>
      <c r="E6" s="292" t="s">
        <v>670</v>
      </c>
      <c r="F6" s="18">
        <v>2</v>
      </c>
      <c r="G6" s="292" t="s">
        <v>671</v>
      </c>
      <c r="H6" s="103"/>
      <c r="I6" s="27">
        <f t="shared" ref="I6:I12" si="0">H6*1000</f>
        <v>0</v>
      </c>
      <c r="J6" s="103"/>
      <c r="K6" s="103"/>
      <c r="L6" s="103"/>
      <c r="M6" s="27">
        <f t="shared" ref="M6:M11" si="1">L6*600</f>
        <v>0</v>
      </c>
      <c r="N6" s="103"/>
      <c r="O6" s="27">
        <f t="shared" ref="O6:O11" si="2">N6*600</f>
        <v>0</v>
      </c>
      <c r="P6" s="27">
        <f t="shared" ref="P6:P11" si="3">I6+K6+M6+O6</f>
        <v>0</v>
      </c>
      <c r="Q6" s="103"/>
      <c r="R6" s="27">
        <f t="shared" ref="R6:R11" si="4">Q6*300</f>
        <v>0</v>
      </c>
      <c r="S6" s="103"/>
      <c r="T6" s="27">
        <f t="shared" ref="T6:T11" si="5">S6*300</f>
        <v>0</v>
      </c>
      <c r="U6" s="27">
        <f t="shared" ref="U6:U11" si="6">R6+T6</f>
        <v>0</v>
      </c>
      <c r="V6" s="103"/>
      <c r="W6" s="27">
        <f t="shared" ref="W6:W12" si="7">V6*400</f>
        <v>0</v>
      </c>
      <c r="X6" s="103"/>
      <c r="Y6" s="27">
        <f t="shared" ref="Y6:Y12" si="8">X6*800</f>
        <v>0</v>
      </c>
      <c r="Z6" s="27">
        <f t="shared" ref="Z6:Z12" si="9">W6+Y6</f>
        <v>0</v>
      </c>
      <c r="AA6" s="103"/>
      <c r="AB6" s="27">
        <f t="shared" ref="AB6:AB12" si="10">AA6*600</f>
        <v>0</v>
      </c>
      <c r="AC6" s="103"/>
      <c r="AD6" s="27">
        <v>1</v>
      </c>
      <c r="AE6" s="103">
        <v>6</v>
      </c>
      <c r="AF6" s="27">
        <f t="shared" ref="AF6:AF12" si="11">AE6*1000</f>
        <v>6000</v>
      </c>
      <c r="AG6" s="103"/>
      <c r="AH6" s="27">
        <f t="shared" ref="AH6:AH12" si="12">AG6*300</f>
        <v>0</v>
      </c>
      <c r="AI6" s="103">
        <v>4</v>
      </c>
      <c r="AJ6" s="27">
        <f t="shared" ref="AJ6:AJ12" si="13">AI6*300</f>
        <v>1200</v>
      </c>
      <c r="AK6" s="103"/>
      <c r="AL6" s="27">
        <f t="shared" ref="AL6:AL12" si="14">AK6*300</f>
        <v>0</v>
      </c>
      <c r="AM6" s="27">
        <f t="shared" ref="AM6:AM12" si="15">AF6+AH6+AJ6+AL6</f>
        <v>7200</v>
      </c>
      <c r="AN6" s="27">
        <v>1</v>
      </c>
      <c r="AO6" s="27">
        <f t="shared" ref="AO6:AO12" si="16">AN6*20</f>
        <v>20</v>
      </c>
      <c r="AP6" s="103"/>
      <c r="AQ6" s="27">
        <f t="shared" ref="AQ6:AQ12" si="17">AP6*20</f>
        <v>0</v>
      </c>
      <c r="AR6" s="27">
        <f t="shared" ref="AR6:AR11" si="18">AO6+AQ6</f>
        <v>20</v>
      </c>
      <c r="AS6" s="103"/>
      <c r="AT6" s="27">
        <f t="shared" ref="AT6:AT11" si="19">AS6*200</f>
        <v>0</v>
      </c>
      <c r="AU6" s="103"/>
      <c r="AV6" s="27">
        <f t="shared" ref="AV6:AV11" si="20">AU6*600</f>
        <v>0</v>
      </c>
      <c r="AW6" s="103"/>
      <c r="AX6" s="27">
        <f t="shared" ref="AX6:AX12" si="21">P6+U6+Z6+AB6+AD6+AM6+AR6+AW6</f>
        <v>7221</v>
      </c>
      <c r="AY6" s="103">
        <v>2000</v>
      </c>
      <c r="AZ6" s="103">
        <v>2000</v>
      </c>
    </row>
    <row r="7" s="97" customFormat="1" ht="20" customHeight="1" spans="1:52">
      <c r="A7" s="103">
        <v>2</v>
      </c>
      <c r="B7" s="103" t="s">
        <v>667</v>
      </c>
      <c r="C7" s="18" t="s">
        <v>668</v>
      </c>
      <c r="D7" s="18" t="s">
        <v>672</v>
      </c>
      <c r="E7" s="292" t="s">
        <v>673</v>
      </c>
      <c r="F7" s="18">
        <v>1</v>
      </c>
      <c r="G7" s="292" t="s">
        <v>674</v>
      </c>
      <c r="H7" s="103"/>
      <c r="I7" s="27">
        <f t="shared" si="0"/>
        <v>0</v>
      </c>
      <c r="J7" s="103"/>
      <c r="K7" s="103"/>
      <c r="L7" s="103"/>
      <c r="M7" s="27">
        <f t="shared" si="1"/>
        <v>0</v>
      </c>
      <c r="N7" s="103"/>
      <c r="O7" s="27">
        <f t="shared" si="2"/>
        <v>0</v>
      </c>
      <c r="P7" s="27">
        <f t="shared" si="3"/>
        <v>0</v>
      </c>
      <c r="Q7" s="103"/>
      <c r="R7" s="27">
        <f t="shared" si="4"/>
        <v>0</v>
      </c>
      <c r="S7" s="103"/>
      <c r="T7" s="27">
        <f t="shared" si="5"/>
        <v>0</v>
      </c>
      <c r="U7" s="27">
        <f t="shared" si="6"/>
        <v>0</v>
      </c>
      <c r="V7" s="103"/>
      <c r="W7" s="27">
        <f t="shared" si="7"/>
        <v>0</v>
      </c>
      <c r="X7" s="103"/>
      <c r="Y7" s="27">
        <f t="shared" si="8"/>
        <v>0</v>
      </c>
      <c r="Z7" s="27">
        <f t="shared" si="9"/>
        <v>0</v>
      </c>
      <c r="AA7" s="103"/>
      <c r="AB7" s="27">
        <f t="shared" si="10"/>
        <v>0</v>
      </c>
      <c r="AC7" s="103"/>
      <c r="AD7" s="27">
        <v>2</v>
      </c>
      <c r="AE7" s="103">
        <v>1</v>
      </c>
      <c r="AF7" s="27">
        <f t="shared" si="11"/>
        <v>1000</v>
      </c>
      <c r="AG7" s="103"/>
      <c r="AH7" s="27">
        <f t="shared" si="12"/>
        <v>0</v>
      </c>
      <c r="AI7" s="103">
        <v>1</v>
      </c>
      <c r="AJ7" s="27">
        <f t="shared" si="13"/>
        <v>300</v>
      </c>
      <c r="AK7" s="103"/>
      <c r="AL7" s="27">
        <f t="shared" si="14"/>
        <v>0</v>
      </c>
      <c r="AM7" s="27">
        <f t="shared" si="15"/>
        <v>1300</v>
      </c>
      <c r="AN7" s="27">
        <v>2</v>
      </c>
      <c r="AO7" s="27">
        <f t="shared" si="16"/>
        <v>40</v>
      </c>
      <c r="AP7" s="103"/>
      <c r="AQ7" s="27">
        <f t="shared" si="17"/>
        <v>0</v>
      </c>
      <c r="AR7" s="27">
        <f t="shared" si="18"/>
        <v>40</v>
      </c>
      <c r="AS7" s="103"/>
      <c r="AT7" s="27">
        <f t="shared" si="19"/>
        <v>0</v>
      </c>
      <c r="AU7" s="103"/>
      <c r="AV7" s="27">
        <f t="shared" si="20"/>
        <v>0</v>
      </c>
      <c r="AW7" s="103"/>
      <c r="AX7" s="27">
        <f t="shared" si="21"/>
        <v>1342</v>
      </c>
      <c r="AY7" s="103">
        <v>1000</v>
      </c>
      <c r="AZ7" s="103">
        <v>1000</v>
      </c>
    </row>
    <row r="8" s="97" customFormat="1" ht="20" customHeight="1" spans="1:52">
      <c r="A8" s="103">
        <v>3</v>
      </c>
      <c r="B8" s="103" t="s">
        <v>667</v>
      </c>
      <c r="C8" s="18" t="s">
        <v>675</v>
      </c>
      <c r="D8" s="18" t="s">
        <v>676</v>
      </c>
      <c r="E8" s="18" t="s">
        <v>677</v>
      </c>
      <c r="F8" s="18">
        <v>4</v>
      </c>
      <c r="G8" s="292" t="s">
        <v>678</v>
      </c>
      <c r="H8" s="103"/>
      <c r="I8" s="27">
        <f t="shared" si="0"/>
        <v>0</v>
      </c>
      <c r="J8" s="103"/>
      <c r="K8" s="103"/>
      <c r="L8" s="103"/>
      <c r="M8" s="27">
        <f t="shared" si="1"/>
        <v>0</v>
      </c>
      <c r="N8" s="103"/>
      <c r="O8" s="27">
        <f t="shared" si="2"/>
        <v>0</v>
      </c>
      <c r="P8" s="27">
        <f t="shared" si="3"/>
        <v>0</v>
      </c>
      <c r="Q8" s="103">
        <v>2</v>
      </c>
      <c r="R8" s="27">
        <f t="shared" si="4"/>
        <v>600</v>
      </c>
      <c r="S8" s="103"/>
      <c r="T8" s="27">
        <f t="shared" si="5"/>
        <v>0</v>
      </c>
      <c r="U8" s="27">
        <f t="shared" si="6"/>
        <v>600</v>
      </c>
      <c r="V8" s="103"/>
      <c r="W8" s="27">
        <f t="shared" si="7"/>
        <v>0</v>
      </c>
      <c r="X8" s="103"/>
      <c r="Y8" s="27">
        <f t="shared" si="8"/>
        <v>0</v>
      </c>
      <c r="Z8" s="27">
        <f t="shared" si="9"/>
        <v>0</v>
      </c>
      <c r="AA8" s="103"/>
      <c r="AB8" s="27">
        <f t="shared" si="10"/>
        <v>0</v>
      </c>
      <c r="AC8" s="103"/>
      <c r="AD8" s="27">
        <v>3</v>
      </c>
      <c r="AE8" s="103"/>
      <c r="AF8" s="27">
        <f t="shared" si="11"/>
        <v>0</v>
      </c>
      <c r="AG8" s="103"/>
      <c r="AH8" s="27">
        <f t="shared" si="12"/>
        <v>0</v>
      </c>
      <c r="AI8" s="103">
        <v>4</v>
      </c>
      <c r="AJ8" s="27">
        <f t="shared" si="13"/>
        <v>1200</v>
      </c>
      <c r="AK8" s="103"/>
      <c r="AL8" s="27">
        <f t="shared" si="14"/>
        <v>0</v>
      </c>
      <c r="AM8" s="27">
        <f t="shared" si="15"/>
        <v>1200</v>
      </c>
      <c r="AN8" s="27">
        <v>3</v>
      </c>
      <c r="AO8" s="27">
        <f t="shared" si="16"/>
        <v>60</v>
      </c>
      <c r="AP8" s="103"/>
      <c r="AQ8" s="27">
        <f t="shared" si="17"/>
        <v>0</v>
      </c>
      <c r="AR8" s="27">
        <f t="shared" si="18"/>
        <v>60</v>
      </c>
      <c r="AS8" s="103"/>
      <c r="AT8" s="27">
        <f t="shared" si="19"/>
        <v>0</v>
      </c>
      <c r="AU8" s="103"/>
      <c r="AV8" s="27">
        <f t="shared" si="20"/>
        <v>0</v>
      </c>
      <c r="AW8" s="103"/>
      <c r="AX8" s="27">
        <f t="shared" si="21"/>
        <v>1863</v>
      </c>
      <c r="AY8" s="103">
        <v>4000</v>
      </c>
      <c r="AZ8" s="103">
        <v>1900</v>
      </c>
    </row>
    <row r="9" s="97" customFormat="1" ht="20" customHeight="1" spans="1:52">
      <c r="A9" s="103">
        <v>4</v>
      </c>
      <c r="B9" s="103" t="s">
        <v>667</v>
      </c>
      <c r="C9" s="18" t="s">
        <v>679</v>
      </c>
      <c r="D9" s="18" t="s">
        <v>680</v>
      </c>
      <c r="E9" s="292" t="s">
        <v>1064</v>
      </c>
      <c r="F9" s="18">
        <v>2</v>
      </c>
      <c r="G9" s="292" t="s">
        <v>682</v>
      </c>
      <c r="H9" s="103"/>
      <c r="I9" s="27">
        <f t="shared" si="0"/>
        <v>0</v>
      </c>
      <c r="J9" s="103"/>
      <c r="K9" s="103"/>
      <c r="L9" s="103"/>
      <c r="M9" s="27">
        <f t="shared" si="1"/>
        <v>0</v>
      </c>
      <c r="N9" s="103"/>
      <c r="O9" s="27">
        <f t="shared" si="2"/>
        <v>0</v>
      </c>
      <c r="P9" s="27">
        <f t="shared" si="3"/>
        <v>0</v>
      </c>
      <c r="Q9" s="103"/>
      <c r="R9" s="27">
        <f t="shared" si="4"/>
        <v>0</v>
      </c>
      <c r="S9" s="103"/>
      <c r="T9" s="27">
        <f t="shared" si="5"/>
        <v>0</v>
      </c>
      <c r="U9" s="27">
        <f t="shared" si="6"/>
        <v>0</v>
      </c>
      <c r="V9" s="103"/>
      <c r="W9" s="27">
        <f t="shared" si="7"/>
        <v>0</v>
      </c>
      <c r="X9" s="103"/>
      <c r="Y9" s="27">
        <f t="shared" si="8"/>
        <v>0</v>
      </c>
      <c r="Z9" s="27">
        <f t="shared" si="9"/>
        <v>0</v>
      </c>
      <c r="AA9" s="103"/>
      <c r="AB9" s="27">
        <f t="shared" si="10"/>
        <v>0</v>
      </c>
      <c r="AC9" s="103"/>
      <c r="AD9" s="27">
        <v>4</v>
      </c>
      <c r="AE9" s="103"/>
      <c r="AF9" s="27">
        <f t="shared" si="11"/>
        <v>0</v>
      </c>
      <c r="AG9" s="103"/>
      <c r="AH9" s="27">
        <f t="shared" si="12"/>
        <v>0</v>
      </c>
      <c r="AI9" s="103">
        <v>2</v>
      </c>
      <c r="AJ9" s="27">
        <f t="shared" si="13"/>
        <v>600</v>
      </c>
      <c r="AK9" s="103"/>
      <c r="AL9" s="27">
        <f t="shared" si="14"/>
        <v>0</v>
      </c>
      <c r="AM9" s="27">
        <f t="shared" si="15"/>
        <v>600</v>
      </c>
      <c r="AN9" s="27">
        <v>4</v>
      </c>
      <c r="AO9" s="27">
        <f t="shared" si="16"/>
        <v>80</v>
      </c>
      <c r="AP9" s="103"/>
      <c r="AQ9" s="27">
        <f t="shared" si="17"/>
        <v>0</v>
      </c>
      <c r="AR9" s="27">
        <f t="shared" si="18"/>
        <v>80</v>
      </c>
      <c r="AS9" s="103"/>
      <c r="AT9" s="27">
        <f t="shared" si="19"/>
        <v>0</v>
      </c>
      <c r="AU9" s="103"/>
      <c r="AV9" s="27">
        <f t="shared" si="20"/>
        <v>0</v>
      </c>
      <c r="AW9" s="103"/>
      <c r="AX9" s="27">
        <f t="shared" si="21"/>
        <v>684</v>
      </c>
      <c r="AY9" s="103">
        <v>2000</v>
      </c>
      <c r="AZ9" s="103">
        <v>600</v>
      </c>
    </row>
    <row r="10" s="97" customFormat="1" ht="20" customHeight="1" spans="1:52">
      <c r="A10" s="103">
        <v>5</v>
      </c>
      <c r="B10" s="103" t="s">
        <v>683</v>
      </c>
      <c r="C10" s="18" t="s">
        <v>684</v>
      </c>
      <c r="D10" s="18" t="s">
        <v>685</v>
      </c>
      <c r="E10" s="292" t="s">
        <v>686</v>
      </c>
      <c r="F10" s="18">
        <v>3</v>
      </c>
      <c r="G10" s="292" t="s">
        <v>687</v>
      </c>
      <c r="H10" s="103"/>
      <c r="I10" s="27">
        <f t="shared" si="0"/>
        <v>0</v>
      </c>
      <c r="J10" s="103"/>
      <c r="K10" s="103"/>
      <c r="L10" s="103"/>
      <c r="M10" s="27">
        <f t="shared" si="1"/>
        <v>0</v>
      </c>
      <c r="N10" s="103"/>
      <c r="O10" s="27">
        <f t="shared" si="2"/>
        <v>0</v>
      </c>
      <c r="P10" s="27">
        <f t="shared" si="3"/>
        <v>0</v>
      </c>
      <c r="Q10" s="103">
        <v>1</v>
      </c>
      <c r="R10" s="27">
        <f t="shared" si="4"/>
        <v>300</v>
      </c>
      <c r="S10" s="103"/>
      <c r="T10" s="27">
        <f t="shared" si="5"/>
        <v>0</v>
      </c>
      <c r="U10" s="27">
        <f t="shared" si="6"/>
        <v>300</v>
      </c>
      <c r="V10" s="103"/>
      <c r="W10" s="27">
        <f t="shared" si="7"/>
        <v>0</v>
      </c>
      <c r="X10" s="103"/>
      <c r="Y10" s="27">
        <f t="shared" si="8"/>
        <v>0</v>
      </c>
      <c r="Z10" s="27">
        <f t="shared" si="9"/>
        <v>0</v>
      </c>
      <c r="AA10" s="103"/>
      <c r="AB10" s="27">
        <f t="shared" si="10"/>
        <v>0</v>
      </c>
      <c r="AC10" s="103"/>
      <c r="AD10" s="27">
        <v>5</v>
      </c>
      <c r="AE10" s="103"/>
      <c r="AF10" s="27">
        <f t="shared" si="11"/>
        <v>0</v>
      </c>
      <c r="AG10" s="103"/>
      <c r="AH10" s="27">
        <f t="shared" si="12"/>
        <v>0</v>
      </c>
      <c r="AI10" s="103"/>
      <c r="AJ10" s="27">
        <f t="shared" si="13"/>
        <v>0</v>
      </c>
      <c r="AK10" s="103"/>
      <c r="AL10" s="27">
        <f t="shared" si="14"/>
        <v>0</v>
      </c>
      <c r="AM10" s="27">
        <f t="shared" si="15"/>
        <v>0</v>
      </c>
      <c r="AN10" s="27">
        <v>5</v>
      </c>
      <c r="AO10" s="27">
        <f t="shared" si="16"/>
        <v>100</v>
      </c>
      <c r="AP10" s="103">
        <v>6</v>
      </c>
      <c r="AQ10" s="27">
        <f t="shared" si="17"/>
        <v>120</v>
      </c>
      <c r="AR10" s="27">
        <f t="shared" si="18"/>
        <v>220</v>
      </c>
      <c r="AS10" s="103"/>
      <c r="AT10" s="27">
        <f t="shared" si="19"/>
        <v>0</v>
      </c>
      <c r="AU10" s="103"/>
      <c r="AV10" s="27">
        <f t="shared" si="20"/>
        <v>0</v>
      </c>
      <c r="AW10" s="103"/>
      <c r="AX10" s="27">
        <f t="shared" si="21"/>
        <v>525</v>
      </c>
      <c r="AY10" s="103">
        <v>3000</v>
      </c>
      <c r="AZ10" s="103">
        <v>1320</v>
      </c>
    </row>
    <row r="11" s="97" customFormat="1" ht="20" customHeight="1" spans="1:54">
      <c r="A11" s="103">
        <v>6</v>
      </c>
      <c r="B11" s="103" t="s">
        <v>683</v>
      </c>
      <c r="C11" s="18" t="s">
        <v>688</v>
      </c>
      <c r="D11" s="18" t="s">
        <v>689</v>
      </c>
      <c r="E11" s="292" t="s">
        <v>690</v>
      </c>
      <c r="F11" s="18">
        <v>2</v>
      </c>
      <c r="G11" s="292" t="s">
        <v>691</v>
      </c>
      <c r="H11" s="103"/>
      <c r="I11" s="27">
        <f t="shared" si="0"/>
        <v>0</v>
      </c>
      <c r="J11" s="103"/>
      <c r="K11" s="103"/>
      <c r="L11" s="103"/>
      <c r="M11" s="27">
        <f t="shared" si="1"/>
        <v>0</v>
      </c>
      <c r="N11" s="103"/>
      <c r="O11" s="27">
        <f t="shared" si="2"/>
        <v>0</v>
      </c>
      <c r="P11" s="27">
        <f t="shared" si="3"/>
        <v>0</v>
      </c>
      <c r="Q11" s="103">
        <v>1</v>
      </c>
      <c r="R11" s="27">
        <f t="shared" si="4"/>
        <v>300</v>
      </c>
      <c r="S11" s="103"/>
      <c r="T11" s="27">
        <f t="shared" si="5"/>
        <v>0</v>
      </c>
      <c r="U11" s="27">
        <f t="shared" si="6"/>
        <v>300</v>
      </c>
      <c r="V11" s="103"/>
      <c r="W11" s="27">
        <f t="shared" si="7"/>
        <v>0</v>
      </c>
      <c r="X11" s="103"/>
      <c r="Y11" s="27">
        <f t="shared" si="8"/>
        <v>0</v>
      </c>
      <c r="Z11" s="27">
        <f t="shared" si="9"/>
        <v>0</v>
      </c>
      <c r="AA11" s="103"/>
      <c r="AB11" s="27">
        <f t="shared" si="10"/>
        <v>0</v>
      </c>
      <c r="AC11" s="103"/>
      <c r="AD11" s="27">
        <v>6</v>
      </c>
      <c r="AE11" s="103"/>
      <c r="AF11" s="27">
        <f t="shared" si="11"/>
        <v>0</v>
      </c>
      <c r="AG11" s="103"/>
      <c r="AH11" s="27">
        <f t="shared" si="12"/>
        <v>0</v>
      </c>
      <c r="AI11" s="103"/>
      <c r="AJ11" s="27">
        <f t="shared" si="13"/>
        <v>0</v>
      </c>
      <c r="AK11" s="103"/>
      <c r="AL11" s="27">
        <f t="shared" si="14"/>
        <v>0</v>
      </c>
      <c r="AM11" s="27">
        <f t="shared" si="15"/>
        <v>0</v>
      </c>
      <c r="AN11" s="27">
        <v>6</v>
      </c>
      <c r="AO11" s="27">
        <f t="shared" si="16"/>
        <v>120</v>
      </c>
      <c r="AP11" s="103"/>
      <c r="AQ11" s="27">
        <f t="shared" si="17"/>
        <v>0</v>
      </c>
      <c r="AR11" s="27">
        <f t="shared" si="18"/>
        <v>120</v>
      </c>
      <c r="AS11" s="103"/>
      <c r="AT11" s="27">
        <f t="shared" si="19"/>
        <v>0</v>
      </c>
      <c r="AU11" s="103"/>
      <c r="AV11" s="27">
        <f t="shared" si="20"/>
        <v>0</v>
      </c>
      <c r="AW11" s="103"/>
      <c r="AX11" s="27">
        <f t="shared" si="21"/>
        <v>426</v>
      </c>
      <c r="AY11" s="103">
        <v>2000</v>
      </c>
      <c r="AZ11" s="103">
        <v>560</v>
      </c>
      <c r="BA11" s="99"/>
      <c r="BB11" s="99"/>
    </row>
    <row r="12" s="98" customFormat="1" ht="20" customHeight="1" spans="1:54">
      <c r="A12" s="105">
        <v>7</v>
      </c>
      <c r="B12" s="105"/>
      <c r="C12" s="106" t="s">
        <v>1005</v>
      </c>
      <c r="D12" s="107"/>
      <c r="E12" s="105"/>
      <c r="F12" s="105"/>
      <c r="G12" s="105"/>
      <c r="H12" s="108">
        <f>SUM(H6:H11)</f>
        <v>0</v>
      </c>
      <c r="I12" s="108">
        <f t="shared" ref="I12:AZ12" si="22">SUM(I6:I11)</f>
        <v>0</v>
      </c>
      <c r="J12" s="108">
        <f t="shared" si="22"/>
        <v>0</v>
      </c>
      <c r="K12" s="108">
        <f t="shared" si="22"/>
        <v>0</v>
      </c>
      <c r="L12" s="108">
        <f t="shared" si="22"/>
        <v>0</v>
      </c>
      <c r="M12" s="108">
        <f t="shared" si="22"/>
        <v>0</v>
      </c>
      <c r="N12" s="108">
        <f t="shared" si="22"/>
        <v>0</v>
      </c>
      <c r="O12" s="108">
        <f t="shared" si="22"/>
        <v>0</v>
      </c>
      <c r="P12" s="108">
        <f t="shared" si="22"/>
        <v>0</v>
      </c>
      <c r="Q12" s="108">
        <f t="shared" si="22"/>
        <v>4</v>
      </c>
      <c r="R12" s="108">
        <f t="shared" si="22"/>
        <v>1200</v>
      </c>
      <c r="S12" s="108">
        <f t="shared" si="22"/>
        <v>0</v>
      </c>
      <c r="T12" s="108">
        <f t="shared" si="22"/>
        <v>0</v>
      </c>
      <c r="U12" s="108">
        <f t="shared" si="22"/>
        <v>1200</v>
      </c>
      <c r="V12" s="108">
        <f t="shared" si="22"/>
        <v>0</v>
      </c>
      <c r="W12" s="108">
        <f t="shared" si="7"/>
        <v>0</v>
      </c>
      <c r="X12" s="108">
        <f t="shared" si="22"/>
        <v>0</v>
      </c>
      <c r="Y12" s="108">
        <f t="shared" si="8"/>
        <v>0</v>
      </c>
      <c r="Z12" s="108">
        <f t="shared" si="9"/>
        <v>0</v>
      </c>
      <c r="AA12" s="108">
        <f t="shared" si="22"/>
        <v>0</v>
      </c>
      <c r="AB12" s="108">
        <f t="shared" si="10"/>
        <v>0</v>
      </c>
      <c r="AC12" s="108">
        <f t="shared" si="22"/>
        <v>0</v>
      </c>
      <c r="AD12" s="108">
        <v>7</v>
      </c>
      <c r="AE12" s="108">
        <f t="shared" si="22"/>
        <v>7</v>
      </c>
      <c r="AF12" s="108">
        <f t="shared" si="11"/>
        <v>7000</v>
      </c>
      <c r="AG12" s="108">
        <f t="shared" si="22"/>
        <v>0</v>
      </c>
      <c r="AH12" s="108">
        <f t="shared" si="12"/>
        <v>0</v>
      </c>
      <c r="AI12" s="108">
        <f t="shared" si="22"/>
        <v>11</v>
      </c>
      <c r="AJ12" s="108">
        <f t="shared" si="13"/>
        <v>3300</v>
      </c>
      <c r="AK12" s="108">
        <f t="shared" si="22"/>
        <v>0</v>
      </c>
      <c r="AL12" s="108">
        <f t="shared" si="14"/>
        <v>0</v>
      </c>
      <c r="AM12" s="108">
        <f t="shared" si="15"/>
        <v>10300</v>
      </c>
      <c r="AN12" s="108">
        <v>7</v>
      </c>
      <c r="AO12" s="108">
        <f t="shared" si="16"/>
        <v>140</v>
      </c>
      <c r="AP12" s="108">
        <f t="shared" si="22"/>
        <v>6</v>
      </c>
      <c r="AQ12" s="108">
        <f t="shared" si="17"/>
        <v>120</v>
      </c>
      <c r="AR12" s="108">
        <f t="shared" si="22"/>
        <v>540</v>
      </c>
      <c r="AS12" s="108">
        <f t="shared" si="22"/>
        <v>0</v>
      </c>
      <c r="AT12" s="108">
        <f t="shared" si="22"/>
        <v>0</v>
      </c>
      <c r="AU12" s="108">
        <f t="shared" si="22"/>
        <v>0</v>
      </c>
      <c r="AV12" s="108">
        <f t="shared" si="22"/>
        <v>0</v>
      </c>
      <c r="AW12" s="108">
        <f t="shared" si="22"/>
        <v>0</v>
      </c>
      <c r="AX12" s="108">
        <f t="shared" si="21"/>
        <v>12047</v>
      </c>
      <c r="AY12" s="108">
        <f t="shared" si="22"/>
        <v>14000</v>
      </c>
      <c r="AZ12" s="108">
        <f t="shared" si="22"/>
        <v>7380</v>
      </c>
      <c r="BA12" s="111"/>
      <c r="BB12" s="111"/>
    </row>
    <row r="13" s="99" customFormat="1" spans="53:54">
      <c r="BA13" s="96"/>
      <c r="BB13" s="96"/>
    </row>
  </sheetData>
  <mergeCells count="25">
    <mergeCell ref="A1:AZ1"/>
    <mergeCell ref="B2:E2"/>
    <mergeCell ref="G2:L2"/>
    <mergeCell ref="X2:AE2"/>
    <mergeCell ref="AO2:AX2"/>
    <mergeCell ref="H3:AW3"/>
    <mergeCell ref="H4:P4"/>
    <mergeCell ref="Q4:U4"/>
    <mergeCell ref="V4:Z4"/>
    <mergeCell ref="AA4:AB4"/>
    <mergeCell ref="AC4:AD4"/>
    <mergeCell ref="AE4:AM4"/>
    <mergeCell ref="AN4:AR4"/>
    <mergeCell ref="AS4:AW4"/>
    <mergeCell ref="C12:D12"/>
    <mergeCell ref="A3:A5"/>
    <mergeCell ref="B3:B5"/>
    <mergeCell ref="C3:C5"/>
    <mergeCell ref="D3:D5"/>
    <mergeCell ref="E3:E5"/>
    <mergeCell ref="F3:F5"/>
    <mergeCell ref="G3:G5"/>
    <mergeCell ref="AX3:AX5"/>
    <mergeCell ref="AY3:AY5"/>
    <mergeCell ref="AZ3:AZ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49"/>
  <sheetViews>
    <sheetView zoomScale="64" zoomScaleNormal="64" workbookViewId="0">
      <selection activeCell="G16" sqref="G16"/>
    </sheetView>
  </sheetViews>
  <sheetFormatPr defaultColWidth="9" defaultRowHeight="15.6"/>
  <cols>
    <col min="1" max="1" width="6" style="83" customWidth="1"/>
    <col min="2" max="2" width="9" style="83"/>
    <col min="3" max="3" width="5.125" style="83" customWidth="1"/>
    <col min="4" max="4" width="9.625" style="83" customWidth="1"/>
    <col min="5" max="5" width="19.875" style="83" customWidth="1"/>
    <col min="6" max="6" width="3.375" style="83" customWidth="1"/>
    <col min="7" max="7" width="21.125" style="83" customWidth="1"/>
    <col min="8" max="50" width="5.425" style="83" customWidth="1"/>
    <col min="51" max="52" width="5.625" style="83" customWidth="1"/>
    <col min="53" max="16384" width="9" style="77"/>
  </cols>
  <sheetData>
    <row r="1" s="77" customFormat="1" ht="78" customHeight="1" spans="1:52">
      <c r="A1" s="84" t="s">
        <v>1032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</row>
    <row r="2" s="78" customFormat="1" ht="41" customHeight="1" spans="1:52">
      <c r="A2" s="85" t="s">
        <v>1065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</row>
    <row r="3" s="79" customFormat="1" ht="35" customHeight="1" spans="1:52">
      <c r="A3" s="86" t="s">
        <v>4</v>
      </c>
      <c r="B3" s="87" t="s">
        <v>6</v>
      </c>
      <c r="C3" s="87" t="s">
        <v>7</v>
      </c>
      <c r="D3" s="87" t="s">
        <v>1066</v>
      </c>
      <c r="E3" s="87" t="s">
        <v>1067</v>
      </c>
      <c r="F3" s="87" t="s">
        <v>10</v>
      </c>
      <c r="G3" s="87" t="s">
        <v>1068</v>
      </c>
      <c r="H3" s="12" t="s">
        <v>12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9"/>
      <c r="AX3" s="30" t="s">
        <v>13</v>
      </c>
      <c r="AY3" s="87" t="s">
        <v>14</v>
      </c>
      <c r="AZ3" s="87" t="s">
        <v>15</v>
      </c>
    </row>
    <row r="4" s="79" customFormat="1" ht="35" customHeight="1" spans="1:52">
      <c r="A4" s="88"/>
      <c r="B4" s="89"/>
      <c r="C4" s="89"/>
      <c r="D4" s="89"/>
      <c r="E4" s="89"/>
      <c r="F4" s="89"/>
      <c r="G4" s="89"/>
      <c r="H4" s="13" t="s">
        <v>16</v>
      </c>
      <c r="I4" s="25"/>
      <c r="J4" s="25"/>
      <c r="K4" s="25"/>
      <c r="L4" s="25"/>
      <c r="M4" s="25"/>
      <c r="N4" s="25"/>
      <c r="O4" s="25"/>
      <c r="P4" s="26"/>
      <c r="Q4" s="13" t="s">
        <v>17</v>
      </c>
      <c r="R4" s="25"/>
      <c r="S4" s="25"/>
      <c r="T4" s="25"/>
      <c r="U4" s="26"/>
      <c r="V4" s="13" t="s">
        <v>18</v>
      </c>
      <c r="W4" s="25"/>
      <c r="X4" s="25"/>
      <c r="Y4" s="25"/>
      <c r="Z4" s="26"/>
      <c r="AA4" s="27" t="s">
        <v>19</v>
      </c>
      <c r="AB4" s="27"/>
      <c r="AC4" s="27" t="s">
        <v>20</v>
      </c>
      <c r="AD4" s="27"/>
      <c r="AE4" s="13" t="s">
        <v>21</v>
      </c>
      <c r="AF4" s="25"/>
      <c r="AG4" s="25"/>
      <c r="AH4" s="25"/>
      <c r="AI4" s="25"/>
      <c r="AJ4" s="25"/>
      <c r="AK4" s="25"/>
      <c r="AL4" s="25"/>
      <c r="AM4" s="25"/>
      <c r="AN4" s="13" t="s">
        <v>22</v>
      </c>
      <c r="AO4" s="25"/>
      <c r="AP4" s="25"/>
      <c r="AQ4" s="25"/>
      <c r="AR4" s="26"/>
      <c r="AS4" s="27" t="s">
        <v>23</v>
      </c>
      <c r="AT4" s="27"/>
      <c r="AU4" s="27"/>
      <c r="AV4" s="27"/>
      <c r="AW4" s="27"/>
      <c r="AX4" s="32"/>
      <c r="AY4" s="89"/>
      <c r="AZ4" s="89"/>
    </row>
    <row r="5" s="79" customFormat="1" ht="35" customHeight="1" spans="1:52">
      <c r="A5" s="88"/>
      <c r="B5" s="89"/>
      <c r="C5" s="89"/>
      <c r="D5" s="89"/>
      <c r="E5" s="89"/>
      <c r="F5" s="89"/>
      <c r="G5" s="89"/>
      <c r="H5" s="14" t="s">
        <v>24</v>
      </c>
      <c r="I5" s="14" t="s">
        <v>25</v>
      </c>
      <c r="J5" s="14" t="s">
        <v>26</v>
      </c>
      <c r="K5" s="14" t="s">
        <v>25</v>
      </c>
      <c r="L5" s="14" t="s">
        <v>27</v>
      </c>
      <c r="M5" s="14" t="s">
        <v>25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29</v>
      </c>
      <c r="S5" s="14" t="s">
        <v>32</v>
      </c>
      <c r="T5" s="14" t="s">
        <v>29</v>
      </c>
      <c r="U5" s="14" t="s">
        <v>30</v>
      </c>
      <c r="V5" s="14" t="s">
        <v>33</v>
      </c>
      <c r="W5" s="14" t="s">
        <v>29</v>
      </c>
      <c r="X5" s="14" t="s">
        <v>34</v>
      </c>
      <c r="Y5" s="14" t="s">
        <v>29</v>
      </c>
      <c r="Z5" s="14" t="s">
        <v>30</v>
      </c>
      <c r="AA5" s="14" t="s">
        <v>35</v>
      </c>
      <c r="AB5" s="14" t="s">
        <v>29</v>
      </c>
      <c r="AC5" s="14" t="s">
        <v>36</v>
      </c>
      <c r="AD5" s="14" t="s">
        <v>29</v>
      </c>
      <c r="AE5" s="14" t="s">
        <v>37</v>
      </c>
      <c r="AF5" s="14" t="s">
        <v>29</v>
      </c>
      <c r="AG5" s="14" t="s">
        <v>38</v>
      </c>
      <c r="AH5" s="14" t="s">
        <v>29</v>
      </c>
      <c r="AI5" s="14" t="s">
        <v>39</v>
      </c>
      <c r="AJ5" s="14" t="s">
        <v>29</v>
      </c>
      <c r="AK5" s="14" t="s">
        <v>40</v>
      </c>
      <c r="AL5" s="14" t="s">
        <v>29</v>
      </c>
      <c r="AM5" s="14" t="s">
        <v>30</v>
      </c>
      <c r="AN5" s="14" t="s">
        <v>41</v>
      </c>
      <c r="AO5" s="14" t="s">
        <v>29</v>
      </c>
      <c r="AP5" s="14" t="s">
        <v>42</v>
      </c>
      <c r="AQ5" s="14" t="s">
        <v>29</v>
      </c>
      <c r="AR5" s="14" t="s">
        <v>30</v>
      </c>
      <c r="AS5" s="28" t="s">
        <v>43</v>
      </c>
      <c r="AT5" s="28" t="s">
        <v>29</v>
      </c>
      <c r="AU5" s="28" t="s">
        <v>44</v>
      </c>
      <c r="AV5" s="28" t="s">
        <v>29</v>
      </c>
      <c r="AW5" s="28" t="s">
        <v>30</v>
      </c>
      <c r="AX5" s="34"/>
      <c r="AY5" s="89"/>
      <c r="AZ5" s="89"/>
    </row>
    <row r="6" s="77" customFormat="1" ht="25" customHeight="1" spans="1:52">
      <c r="A6" s="14">
        <v>1</v>
      </c>
      <c r="B6" s="14" t="s">
        <v>693</v>
      </c>
      <c r="C6" s="14" t="s">
        <v>694</v>
      </c>
      <c r="D6" s="14" t="s">
        <v>695</v>
      </c>
      <c r="E6" s="90" t="s">
        <v>696</v>
      </c>
      <c r="F6" s="14">
        <v>4</v>
      </c>
      <c r="G6" s="286" t="s">
        <v>697</v>
      </c>
      <c r="H6" s="14"/>
      <c r="I6" s="27">
        <f t="shared" ref="I6:I48" si="0">H6*1000</f>
        <v>0</v>
      </c>
      <c r="J6" s="14"/>
      <c r="K6" s="27">
        <f t="shared" ref="K6:K48" si="1">J6*600</f>
        <v>0</v>
      </c>
      <c r="L6" s="14"/>
      <c r="M6" s="27">
        <f t="shared" ref="M6:M48" si="2">L6*600</f>
        <v>0</v>
      </c>
      <c r="N6" s="14"/>
      <c r="O6" s="27">
        <f t="shared" ref="O6:O48" si="3">N6*600</f>
        <v>0</v>
      </c>
      <c r="P6" s="27">
        <f t="shared" ref="P6:P48" si="4">I6+K6+M6+O6</f>
        <v>0</v>
      </c>
      <c r="Q6" s="14">
        <v>1</v>
      </c>
      <c r="R6" s="27">
        <f>Q6*300</f>
        <v>300</v>
      </c>
      <c r="S6" s="14"/>
      <c r="T6" s="27">
        <f t="shared" ref="T6:T48" si="5">S6*300</f>
        <v>0</v>
      </c>
      <c r="U6" s="27">
        <f t="shared" ref="U6:U48" si="6">R6+T6</f>
        <v>300</v>
      </c>
      <c r="V6" s="14">
        <v>1</v>
      </c>
      <c r="W6" s="27">
        <f t="shared" ref="W6:W48" si="7">V6*400</f>
        <v>400</v>
      </c>
      <c r="X6" s="14"/>
      <c r="Y6" s="27">
        <f t="shared" ref="Y6:Y48" si="8">X6*800</f>
        <v>0</v>
      </c>
      <c r="Z6" s="27">
        <f t="shared" ref="Z6:Z48" si="9">W6+Y6</f>
        <v>400</v>
      </c>
      <c r="AA6" s="14"/>
      <c r="AB6" s="27">
        <f t="shared" ref="AB6:AB48" si="10">AA6*600</f>
        <v>0</v>
      </c>
      <c r="AC6" s="14"/>
      <c r="AD6" s="27">
        <v>0</v>
      </c>
      <c r="AE6" s="14"/>
      <c r="AF6" s="27">
        <f t="shared" ref="AF6:AF31" si="11">AE6*1000</f>
        <v>0</v>
      </c>
      <c r="AG6" s="14"/>
      <c r="AH6" s="27">
        <f t="shared" ref="AH6:AH48" si="12">AG6*300</f>
        <v>0</v>
      </c>
      <c r="AI6" s="14">
        <v>1</v>
      </c>
      <c r="AJ6" s="27">
        <f t="shared" ref="AJ6:AJ48" si="13">AI6*300</f>
        <v>300</v>
      </c>
      <c r="AK6" s="14"/>
      <c r="AL6" s="27">
        <f t="shared" ref="AL6:AL11" si="14">AK6*300</f>
        <v>0</v>
      </c>
      <c r="AM6" s="27">
        <f t="shared" ref="AM6:AM48" si="15">AF6+AH6+AJ6+AL6</f>
        <v>300</v>
      </c>
      <c r="AN6" s="14">
        <v>10</v>
      </c>
      <c r="AO6" s="27">
        <f t="shared" ref="AO6:AO48" si="16">AN6*20</f>
        <v>200</v>
      </c>
      <c r="AP6" s="14"/>
      <c r="AQ6" s="27">
        <f t="shared" ref="AQ6:AQ26" si="17">AP6*20</f>
        <v>0</v>
      </c>
      <c r="AR6" s="27">
        <f t="shared" ref="AR6:AR48" si="18">AO6+AQ6</f>
        <v>200</v>
      </c>
      <c r="AS6" s="14"/>
      <c r="AT6" s="27">
        <f t="shared" ref="AT6:AT48" si="19">AS6*200</f>
        <v>0</v>
      </c>
      <c r="AU6" s="14"/>
      <c r="AV6" s="27">
        <f t="shared" ref="AV6:AV49" si="20">AU6*600</f>
        <v>0</v>
      </c>
      <c r="AW6" s="27">
        <f t="shared" ref="AW6:AW48" si="21">AT6+AV6</f>
        <v>0</v>
      </c>
      <c r="AX6" s="27">
        <f t="shared" ref="AX6:AX48" si="22">P6+U6+Z6+AB6+AD6+AM6+AR6+AW6</f>
        <v>1200</v>
      </c>
      <c r="AY6" s="14">
        <v>4000</v>
      </c>
      <c r="AZ6" s="14">
        <v>1200</v>
      </c>
    </row>
    <row r="7" s="77" customFormat="1" ht="25" customHeight="1" spans="1:52">
      <c r="A7" s="14">
        <v>2</v>
      </c>
      <c r="B7" s="14" t="s">
        <v>693</v>
      </c>
      <c r="C7" s="14" t="s">
        <v>694</v>
      </c>
      <c r="D7" s="14" t="s">
        <v>698</v>
      </c>
      <c r="E7" s="90" t="s">
        <v>699</v>
      </c>
      <c r="F7" s="14">
        <v>6</v>
      </c>
      <c r="G7" s="286" t="s">
        <v>700</v>
      </c>
      <c r="H7" s="14"/>
      <c r="I7" s="27">
        <f t="shared" si="0"/>
        <v>0</v>
      </c>
      <c r="J7" s="14"/>
      <c r="K7" s="27">
        <f t="shared" si="1"/>
        <v>0</v>
      </c>
      <c r="L7" s="14"/>
      <c r="M7" s="27">
        <f t="shared" si="2"/>
        <v>0</v>
      </c>
      <c r="N7" s="14"/>
      <c r="O7" s="27">
        <f t="shared" si="3"/>
        <v>0</v>
      </c>
      <c r="P7" s="27">
        <f t="shared" si="4"/>
        <v>0</v>
      </c>
      <c r="Q7" s="14">
        <v>2</v>
      </c>
      <c r="R7" s="27">
        <f>Q7*300</f>
        <v>600</v>
      </c>
      <c r="S7" s="14"/>
      <c r="T7" s="27">
        <f t="shared" si="5"/>
        <v>0</v>
      </c>
      <c r="U7" s="27">
        <f t="shared" si="6"/>
        <v>600</v>
      </c>
      <c r="V7" s="14"/>
      <c r="W7" s="27">
        <f t="shared" si="7"/>
        <v>0</v>
      </c>
      <c r="X7" s="14"/>
      <c r="Y7" s="27">
        <f t="shared" si="8"/>
        <v>0</v>
      </c>
      <c r="Z7" s="27">
        <f t="shared" si="9"/>
        <v>0</v>
      </c>
      <c r="AA7" s="14"/>
      <c r="AB7" s="27">
        <f t="shared" si="10"/>
        <v>0</v>
      </c>
      <c r="AC7" s="14"/>
      <c r="AD7" s="27">
        <v>0</v>
      </c>
      <c r="AE7" s="14"/>
      <c r="AF7" s="27">
        <f t="shared" si="11"/>
        <v>0</v>
      </c>
      <c r="AG7" s="14"/>
      <c r="AH7" s="27">
        <f t="shared" si="12"/>
        <v>0</v>
      </c>
      <c r="AI7" s="14">
        <v>1</v>
      </c>
      <c r="AJ7" s="27">
        <f t="shared" si="13"/>
        <v>300</v>
      </c>
      <c r="AK7" s="14"/>
      <c r="AL7" s="27">
        <f t="shared" si="14"/>
        <v>0</v>
      </c>
      <c r="AM7" s="27">
        <f t="shared" si="15"/>
        <v>300</v>
      </c>
      <c r="AN7" s="14">
        <v>12</v>
      </c>
      <c r="AO7" s="27">
        <f t="shared" si="16"/>
        <v>240</v>
      </c>
      <c r="AP7" s="14"/>
      <c r="AQ7" s="27">
        <f t="shared" si="17"/>
        <v>0</v>
      </c>
      <c r="AR7" s="27">
        <f t="shared" si="18"/>
        <v>240</v>
      </c>
      <c r="AS7" s="14"/>
      <c r="AT7" s="27">
        <f t="shared" si="19"/>
        <v>0</v>
      </c>
      <c r="AU7" s="14">
        <v>1</v>
      </c>
      <c r="AV7" s="27">
        <f t="shared" si="20"/>
        <v>600</v>
      </c>
      <c r="AW7" s="27">
        <f t="shared" si="21"/>
        <v>600</v>
      </c>
      <c r="AX7" s="27">
        <f t="shared" si="22"/>
        <v>1740</v>
      </c>
      <c r="AY7" s="14">
        <v>6000</v>
      </c>
      <c r="AZ7" s="14">
        <v>1740</v>
      </c>
    </row>
    <row r="8" s="77" customFormat="1" ht="25" customHeight="1" spans="1:52">
      <c r="A8" s="14">
        <v>3</v>
      </c>
      <c r="B8" s="14" t="s">
        <v>693</v>
      </c>
      <c r="C8" s="14" t="s">
        <v>694</v>
      </c>
      <c r="D8" s="14" t="s">
        <v>701</v>
      </c>
      <c r="E8" s="90" t="s">
        <v>702</v>
      </c>
      <c r="F8" s="14">
        <v>1</v>
      </c>
      <c r="G8" s="286" t="s">
        <v>703</v>
      </c>
      <c r="H8" s="14"/>
      <c r="I8" s="27">
        <f t="shared" si="0"/>
        <v>0</v>
      </c>
      <c r="J8" s="14"/>
      <c r="K8" s="27">
        <f t="shared" si="1"/>
        <v>0</v>
      </c>
      <c r="L8" s="14"/>
      <c r="M8" s="27">
        <f t="shared" si="2"/>
        <v>0</v>
      </c>
      <c r="N8" s="14"/>
      <c r="O8" s="27">
        <f t="shared" si="3"/>
        <v>0</v>
      </c>
      <c r="P8" s="27">
        <f t="shared" si="4"/>
        <v>0</v>
      </c>
      <c r="Q8" s="14"/>
      <c r="R8" s="27">
        <f t="shared" ref="R8:R48" si="23">Q8*300</f>
        <v>0</v>
      </c>
      <c r="S8" s="14"/>
      <c r="T8" s="27">
        <f t="shared" si="5"/>
        <v>0</v>
      </c>
      <c r="U8" s="27">
        <f t="shared" si="6"/>
        <v>0</v>
      </c>
      <c r="V8" s="14"/>
      <c r="W8" s="27">
        <f t="shared" si="7"/>
        <v>0</v>
      </c>
      <c r="X8" s="14"/>
      <c r="Y8" s="27">
        <f t="shared" si="8"/>
        <v>0</v>
      </c>
      <c r="Z8" s="27">
        <f t="shared" si="9"/>
        <v>0</v>
      </c>
      <c r="AA8" s="14"/>
      <c r="AB8" s="27">
        <f t="shared" si="10"/>
        <v>0</v>
      </c>
      <c r="AC8" s="14"/>
      <c r="AD8" s="27">
        <v>0</v>
      </c>
      <c r="AE8" s="14"/>
      <c r="AF8" s="27">
        <f t="shared" si="11"/>
        <v>0</v>
      </c>
      <c r="AG8" s="14"/>
      <c r="AH8" s="27">
        <f t="shared" si="12"/>
        <v>0</v>
      </c>
      <c r="AI8" s="14"/>
      <c r="AJ8" s="27">
        <f t="shared" si="13"/>
        <v>0</v>
      </c>
      <c r="AK8" s="14"/>
      <c r="AL8" s="27">
        <f t="shared" si="14"/>
        <v>0</v>
      </c>
      <c r="AM8" s="27">
        <f t="shared" si="15"/>
        <v>0</v>
      </c>
      <c r="AN8" s="14">
        <v>6</v>
      </c>
      <c r="AO8" s="27">
        <f t="shared" si="16"/>
        <v>120</v>
      </c>
      <c r="AP8" s="14"/>
      <c r="AQ8" s="27">
        <f t="shared" si="17"/>
        <v>0</v>
      </c>
      <c r="AR8" s="27">
        <f t="shared" si="18"/>
        <v>120</v>
      </c>
      <c r="AS8" s="14"/>
      <c r="AT8" s="27">
        <f t="shared" si="19"/>
        <v>0</v>
      </c>
      <c r="AU8" s="14"/>
      <c r="AV8" s="27">
        <f t="shared" si="20"/>
        <v>0</v>
      </c>
      <c r="AW8" s="27">
        <f t="shared" si="21"/>
        <v>0</v>
      </c>
      <c r="AX8" s="27">
        <f t="shared" si="22"/>
        <v>120</v>
      </c>
      <c r="AY8" s="14">
        <v>1000</v>
      </c>
      <c r="AZ8" s="14">
        <v>120</v>
      </c>
    </row>
    <row r="9" s="77" customFormat="1" ht="25" customHeight="1" spans="1:52">
      <c r="A9" s="14">
        <v>4</v>
      </c>
      <c r="B9" s="14" t="s">
        <v>693</v>
      </c>
      <c r="C9" s="14" t="s">
        <v>704</v>
      </c>
      <c r="D9" s="14" t="s">
        <v>705</v>
      </c>
      <c r="E9" s="90" t="s">
        <v>706</v>
      </c>
      <c r="F9" s="14">
        <v>2</v>
      </c>
      <c r="G9" s="286" t="s">
        <v>707</v>
      </c>
      <c r="H9" s="14"/>
      <c r="I9" s="27">
        <f t="shared" si="0"/>
        <v>0</v>
      </c>
      <c r="J9" s="14"/>
      <c r="K9" s="27">
        <f t="shared" si="1"/>
        <v>0</v>
      </c>
      <c r="L9" s="14"/>
      <c r="M9" s="27">
        <f t="shared" si="2"/>
        <v>0</v>
      </c>
      <c r="N9" s="14"/>
      <c r="O9" s="27">
        <f t="shared" si="3"/>
        <v>0</v>
      </c>
      <c r="P9" s="27">
        <f t="shared" si="4"/>
        <v>0</v>
      </c>
      <c r="Q9" s="14">
        <v>2</v>
      </c>
      <c r="R9" s="27">
        <f t="shared" si="23"/>
        <v>600</v>
      </c>
      <c r="S9" s="14"/>
      <c r="T9" s="27">
        <f t="shared" si="5"/>
        <v>0</v>
      </c>
      <c r="U9" s="27">
        <f t="shared" si="6"/>
        <v>600</v>
      </c>
      <c r="V9" s="14"/>
      <c r="W9" s="27">
        <f t="shared" si="7"/>
        <v>0</v>
      </c>
      <c r="X9" s="14"/>
      <c r="Y9" s="27">
        <f t="shared" si="8"/>
        <v>0</v>
      </c>
      <c r="Z9" s="27">
        <f t="shared" si="9"/>
        <v>0</v>
      </c>
      <c r="AA9" s="14"/>
      <c r="AB9" s="27">
        <f t="shared" si="10"/>
        <v>0</v>
      </c>
      <c r="AC9" s="14"/>
      <c r="AD9" s="27">
        <v>0</v>
      </c>
      <c r="AE9" s="14"/>
      <c r="AF9" s="27">
        <f t="shared" si="11"/>
        <v>0</v>
      </c>
      <c r="AG9" s="14"/>
      <c r="AH9" s="27">
        <f t="shared" si="12"/>
        <v>0</v>
      </c>
      <c r="AI9" s="14">
        <v>3</v>
      </c>
      <c r="AJ9" s="27">
        <f t="shared" si="13"/>
        <v>900</v>
      </c>
      <c r="AK9" s="14"/>
      <c r="AL9" s="27">
        <f t="shared" si="14"/>
        <v>0</v>
      </c>
      <c r="AM9" s="27">
        <f t="shared" si="15"/>
        <v>900</v>
      </c>
      <c r="AN9" s="14">
        <v>10</v>
      </c>
      <c r="AO9" s="27">
        <f t="shared" si="16"/>
        <v>200</v>
      </c>
      <c r="AP9" s="14"/>
      <c r="AQ9" s="27">
        <f t="shared" si="17"/>
        <v>0</v>
      </c>
      <c r="AR9" s="27">
        <f t="shared" si="18"/>
        <v>200</v>
      </c>
      <c r="AS9" s="14"/>
      <c r="AT9" s="27">
        <f t="shared" si="19"/>
        <v>0</v>
      </c>
      <c r="AU9" s="14"/>
      <c r="AV9" s="27">
        <f t="shared" si="20"/>
        <v>0</v>
      </c>
      <c r="AW9" s="27">
        <f t="shared" si="21"/>
        <v>0</v>
      </c>
      <c r="AX9" s="27">
        <f t="shared" si="22"/>
        <v>1700</v>
      </c>
      <c r="AY9" s="14">
        <v>2000</v>
      </c>
      <c r="AZ9" s="14">
        <v>1700</v>
      </c>
    </row>
    <row r="10" s="77" customFormat="1" ht="25" customHeight="1" spans="1:52">
      <c r="A10" s="14">
        <v>5</v>
      </c>
      <c r="B10" s="14" t="s">
        <v>708</v>
      </c>
      <c r="C10" s="14" t="s">
        <v>709</v>
      </c>
      <c r="D10" s="14" t="s">
        <v>710</v>
      </c>
      <c r="E10" s="90" t="s">
        <v>711</v>
      </c>
      <c r="F10" s="14">
        <v>2</v>
      </c>
      <c r="G10" s="286" t="s">
        <v>712</v>
      </c>
      <c r="H10" s="14"/>
      <c r="I10" s="27">
        <f t="shared" si="0"/>
        <v>0</v>
      </c>
      <c r="J10" s="14"/>
      <c r="K10" s="27">
        <f t="shared" si="1"/>
        <v>0</v>
      </c>
      <c r="L10" s="14"/>
      <c r="M10" s="27">
        <f t="shared" si="2"/>
        <v>0</v>
      </c>
      <c r="N10" s="14"/>
      <c r="O10" s="27">
        <f t="shared" si="3"/>
        <v>0</v>
      </c>
      <c r="P10" s="27">
        <f t="shared" si="4"/>
        <v>0</v>
      </c>
      <c r="Q10" s="14"/>
      <c r="R10" s="27">
        <f t="shared" si="23"/>
        <v>0</v>
      </c>
      <c r="S10" s="14"/>
      <c r="T10" s="27">
        <f t="shared" si="5"/>
        <v>0</v>
      </c>
      <c r="U10" s="27">
        <f t="shared" si="6"/>
        <v>0</v>
      </c>
      <c r="V10" s="14"/>
      <c r="W10" s="27">
        <f t="shared" si="7"/>
        <v>0</v>
      </c>
      <c r="X10" s="14"/>
      <c r="Y10" s="27">
        <f t="shared" si="8"/>
        <v>0</v>
      </c>
      <c r="Z10" s="27">
        <f t="shared" si="9"/>
        <v>0</v>
      </c>
      <c r="AA10" s="14"/>
      <c r="AB10" s="27">
        <f t="shared" si="10"/>
        <v>0</v>
      </c>
      <c r="AC10" s="14"/>
      <c r="AD10" s="27">
        <v>0</v>
      </c>
      <c r="AE10" s="14"/>
      <c r="AF10" s="27">
        <f t="shared" si="11"/>
        <v>0</v>
      </c>
      <c r="AG10" s="14"/>
      <c r="AH10" s="27">
        <f t="shared" si="12"/>
        <v>0</v>
      </c>
      <c r="AI10" s="14"/>
      <c r="AJ10" s="27">
        <f t="shared" si="13"/>
        <v>0</v>
      </c>
      <c r="AK10" s="14"/>
      <c r="AL10" s="27">
        <f t="shared" si="14"/>
        <v>0</v>
      </c>
      <c r="AM10" s="27">
        <f t="shared" si="15"/>
        <v>0</v>
      </c>
      <c r="AN10" s="14">
        <v>45</v>
      </c>
      <c r="AO10" s="27">
        <f t="shared" si="16"/>
        <v>900</v>
      </c>
      <c r="AP10" s="14"/>
      <c r="AQ10" s="27">
        <f t="shared" si="17"/>
        <v>0</v>
      </c>
      <c r="AR10" s="27">
        <f t="shared" si="18"/>
        <v>900</v>
      </c>
      <c r="AS10" s="14"/>
      <c r="AT10" s="27">
        <f t="shared" si="19"/>
        <v>0</v>
      </c>
      <c r="AU10" s="14"/>
      <c r="AV10" s="27">
        <f t="shared" si="20"/>
        <v>0</v>
      </c>
      <c r="AW10" s="27">
        <f t="shared" si="21"/>
        <v>0</v>
      </c>
      <c r="AX10" s="27">
        <f t="shared" si="22"/>
        <v>900</v>
      </c>
      <c r="AY10" s="14">
        <v>2000</v>
      </c>
      <c r="AZ10" s="14">
        <v>900</v>
      </c>
    </row>
    <row r="11" s="77" customFormat="1" ht="25" customHeight="1" spans="1:52">
      <c r="A11" s="14">
        <v>6</v>
      </c>
      <c r="B11" s="14" t="s">
        <v>708</v>
      </c>
      <c r="C11" s="14" t="s">
        <v>713</v>
      </c>
      <c r="D11" s="14" t="s">
        <v>714</v>
      </c>
      <c r="E11" s="90" t="s">
        <v>711</v>
      </c>
      <c r="F11" s="14">
        <v>4</v>
      </c>
      <c r="G11" s="286" t="s">
        <v>715</v>
      </c>
      <c r="H11" s="14"/>
      <c r="I11" s="27">
        <f t="shared" si="0"/>
        <v>0</v>
      </c>
      <c r="J11" s="14"/>
      <c r="K11" s="27">
        <f t="shared" si="1"/>
        <v>0</v>
      </c>
      <c r="L11" s="14"/>
      <c r="M11" s="27">
        <f t="shared" si="2"/>
        <v>0</v>
      </c>
      <c r="N11" s="14"/>
      <c r="O11" s="27">
        <f t="shared" si="3"/>
        <v>0</v>
      </c>
      <c r="P11" s="27">
        <f t="shared" si="4"/>
        <v>0</v>
      </c>
      <c r="Q11" s="14">
        <v>3</v>
      </c>
      <c r="R11" s="27">
        <f t="shared" si="23"/>
        <v>900</v>
      </c>
      <c r="S11" s="14"/>
      <c r="T11" s="27">
        <f t="shared" si="5"/>
        <v>0</v>
      </c>
      <c r="U11" s="27">
        <f t="shared" si="6"/>
        <v>900</v>
      </c>
      <c r="V11" s="14"/>
      <c r="W11" s="27">
        <f t="shared" si="7"/>
        <v>0</v>
      </c>
      <c r="X11" s="14"/>
      <c r="Y11" s="27">
        <f t="shared" si="8"/>
        <v>0</v>
      </c>
      <c r="Z11" s="27">
        <f t="shared" si="9"/>
        <v>0</v>
      </c>
      <c r="AA11" s="14"/>
      <c r="AB11" s="27">
        <f t="shared" si="10"/>
        <v>0</v>
      </c>
      <c r="AC11" s="14"/>
      <c r="AD11" s="27">
        <v>0</v>
      </c>
      <c r="AE11" s="14"/>
      <c r="AF11" s="27">
        <f t="shared" si="11"/>
        <v>0</v>
      </c>
      <c r="AG11" s="14"/>
      <c r="AH11" s="27">
        <f t="shared" si="12"/>
        <v>0</v>
      </c>
      <c r="AI11" s="14">
        <v>2</v>
      </c>
      <c r="AJ11" s="27">
        <f t="shared" si="13"/>
        <v>600</v>
      </c>
      <c r="AK11" s="14"/>
      <c r="AL11" s="27">
        <f t="shared" si="14"/>
        <v>0</v>
      </c>
      <c r="AM11" s="27">
        <f t="shared" si="15"/>
        <v>600</v>
      </c>
      <c r="AN11" s="14">
        <v>40</v>
      </c>
      <c r="AO11" s="27">
        <f t="shared" si="16"/>
        <v>800</v>
      </c>
      <c r="AP11" s="14"/>
      <c r="AQ11" s="27">
        <f t="shared" si="17"/>
        <v>0</v>
      </c>
      <c r="AR11" s="27">
        <f t="shared" si="18"/>
        <v>800</v>
      </c>
      <c r="AS11" s="14"/>
      <c r="AT11" s="27">
        <f t="shared" si="19"/>
        <v>0</v>
      </c>
      <c r="AU11" s="14"/>
      <c r="AV11" s="27">
        <f t="shared" si="20"/>
        <v>0</v>
      </c>
      <c r="AW11" s="27">
        <f t="shared" si="21"/>
        <v>0</v>
      </c>
      <c r="AX11" s="27">
        <f t="shared" si="22"/>
        <v>2300</v>
      </c>
      <c r="AY11" s="14">
        <v>4000</v>
      </c>
      <c r="AZ11" s="14">
        <v>2300</v>
      </c>
    </row>
    <row r="12" s="77" customFormat="1" ht="25" customHeight="1" spans="1:52">
      <c r="A12" s="14">
        <v>7</v>
      </c>
      <c r="B12" s="14" t="s">
        <v>708</v>
      </c>
      <c r="C12" s="14" t="s">
        <v>709</v>
      </c>
      <c r="D12" s="14" t="s">
        <v>716</v>
      </c>
      <c r="E12" s="90" t="s">
        <v>717</v>
      </c>
      <c r="F12" s="14">
        <v>3</v>
      </c>
      <c r="G12" s="91" t="s">
        <v>718</v>
      </c>
      <c r="H12" s="14"/>
      <c r="I12" s="27">
        <f t="shared" si="0"/>
        <v>0</v>
      </c>
      <c r="J12" s="14"/>
      <c r="K12" s="27">
        <f t="shared" si="1"/>
        <v>0</v>
      </c>
      <c r="L12" s="14"/>
      <c r="M12" s="27">
        <f t="shared" si="2"/>
        <v>0</v>
      </c>
      <c r="N12" s="14"/>
      <c r="O12" s="27">
        <f t="shared" si="3"/>
        <v>0</v>
      </c>
      <c r="P12" s="27">
        <f t="shared" si="4"/>
        <v>0</v>
      </c>
      <c r="Q12" s="14">
        <v>0.8</v>
      </c>
      <c r="R12" s="27">
        <f t="shared" si="23"/>
        <v>240</v>
      </c>
      <c r="S12" s="14"/>
      <c r="T12" s="27">
        <f t="shared" si="5"/>
        <v>0</v>
      </c>
      <c r="U12" s="27">
        <f t="shared" si="6"/>
        <v>240</v>
      </c>
      <c r="V12" s="14"/>
      <c r="W12" s="27">
        <f t="shared" si="7"/>
        <v>0</v>
      </c>
      <c r="X12" s="14"/>
      <c r="Y12" s="27">
        <f t="shared" si="8"/>
        <v>0</v>
      </c>
      <c r="Z12" s="27">
        <f t="shared" si="9"/>
        <v>0</v>
      </c>
      <c r="AA12" s="14"/>
      <c r="AB12" s="27">
        <f t="shared" si="10"/>
        <v>0</v>
      </c>
      <c r="AC12" s="14"/>
      <c r="AD12" s="27">
        <v>0</v>
      </c>
      <c r="AE12" s="14"/>
      <c r="AF12" s="27">
        <f t="shared" si="11"/>
        <v>0</v>
      </c>
      <c r="AG12" s="14"/>
      <c r="AH12" s="27">
        <f t="shared" si="12"/>
        <v>0</v>
      </c>
      <c r="AI12" s="14">
        <v>2</v>
      </c>
      <c r="AJ12" s="27">
        <f t="shared" si="13"/>
        <v>600</v>
      </c>
      <c r="AK12" s="14">
        <v>2</v>
      </c>
      <c r="AL12" s="27">
        <f t="shared" ref="AL12:AL48" si="24">AK12*300</f>
        <v>600</v>
      </c>
      <c r="AM12" s="27">
        <f t="shared" si="15"/>
        <v>1200</v>
      </c>
      <c r="AN12" s="14">
        <v>35</v>
      </c>
      <c r="AO12" s="27">
        <f t="shared" si="16"/>
        <v>700</v>
      </c>
      <c r="AP12" s="14"/>
      <c r="AQ12" s="27">
        <f t="shared" si="17"/>
        <v>0</v>
      </c>
      <c r="AR12" s="27">
        <f t="shared" si="18"/>
        <v>700</v>
      </c>
      <c r="AS12" s="14"/>
      <c r="AT12" s="27">
        <f t="shared" si="19"/>
        <v>0</v>
      </c>
      <c r="AU12" s="14"/>
      <c r="AV12" s="27">
        <f t="shared" si="20"/>
        <v>0</v>
      </c>
      <c r="AW12" s="27">
        <f t="shared" si="21"/>
        <v>0</v>
      </c>
      <c r="AX12" s="27">
        <f t="shared" si="22"/>
        <v>2140</v>
      </c>
      <c r="AY12" s="14">
        <v>3000</v>
      </c>
      <c r="AZ12" s="14">
        <v>2140</v>
      </c>
    </row>
    <row r="13" s="77" customFormat="1" ht="25" customHeight="1" spans="1:52">
      <c r="A13" s="14">
        <v>8</v>
      </c>
      <c r="B13" s="14" t="s">
        <v>719</v>
      </c>
      <c r="C13" s="14" t="s">
        <v>720</v>
      </c>
      <c r="D13" s="14" t="s">
        <v>721</v>
      </c>
      <c r="E13" s="90" t="s">
        <v>722</v>
      </c>
      <c r="F13" s="14">
        <v>1</v>
      </c>
      <c r="G13" s="91" t="s">
        <v>723</v>
      </c>
      <c r="H13" s="14"/>
      <c r="I13" s="27">
        <f t="shared" si="0"/>
        <v>0</v>
      </c>
      <c r="J13" s="14"/>
      <c r="K13" s="27">
        <f t="shared" si="1"/>
        <v>0</v>
      </c>
      <c r="L13" s="14"/>
      <c r="M13" s="27">
        <f t="shared" si="2"/>
        <v>0</v>
      </c>
      <c r="N13" s="14"/>
      <c r="O13" s="27">
        <f t="shared" si="3"/>
        <v>0</v>
      </c>
      <c r="P13" s="27">
        <f t="shared" si="4"/>
        <v>0</v>
      </c>
      <c r="Q13" s="14">
        <v>1</v>
      </c>
      <c r="R13" s="27">
        <f t="shared" si="23"/>
        <v>300</v>
      </c>
      <c r="S13" s="14"/>
      <c r="T13" s="27">
        <f t="shared" si="5"/>
        <v>0</v>
      </c>
      <c r="U13" s="27">
        <f t="shared" si="6"/>
        <v>300</v>
      </c>
      <c r="V13" s="14"/>
      <c r="W13" s="27">
        <f t="shared" si="7"/>
        <v>0</v>
      </c>
      <c r="X13" s="14"/>
      <c r="Y13" s="27">
        <f t="shared" si="8"/>
        <v>0</v>
      </c>
      <c r="Z13" s="27">
        <f t="shared" si="9"/>
        <v>0</v>
      </c>
      <c r="AA13" s="14"/>
      <c r="AB13" s="27">
        <f t="shared" si="10"/>
        <v>0</v>
      </c>
      <c r="AC13" s="14"/>
      <c r="AD13" s="27">
        <v>0</v>
      </c>
      <c r="AE13" s="14"/>
      <c r="AF13" s="27">
        <f t="shared" si="11"/>
        <v>0</v>
      </c>
      <c r="AG13" s="14"/>
      <c r="AH13" s="27">
        <f t="shared" si="12"/>
        <v>0</v>
      </c>
      <c r="AI13" s="14">
        <v>2</v>
      </c>
      <c r="AJ13" s="27">
        <f t="shared" si="13"/>
        <v>600</v>
      </c>
      <c r="AK13" s="14"/>
      <c r="AL13" s="27">
        <f t="shared" si="24"/>
        <v>0</v>
      </c>
      <c r="AM13" s="27">
        <f t="shared" si="15"/>
        <v>600</v>
      </c>
      <c r="AN13" s="14">
        <v>10</v>
      </c>
      <c r="AO13" s="27">
        <f t="shared" si="16"/>
        <v>200</v>
      </c>
      <c r="AP13" s="14"/>
      <c r="AQ13" s="27">
        <f t="shared" si="17"/>
        <v>0</v>
      </c>
      <c r="AR13" s="27">
        <f t="shared" si="18"/>
        <v>200</v>
      </c>
      <c r="AS13" s="14"/>
      <c r="AT13" s="27">
        <f t="shared" si="19"/>
        <v>0</v>
      </c>
      <c r="AU13" s="14"/>
      <c r="AV13" s="27">
        <f t="shared" si="20"/>
        <v>0</v>
      </c>
      <c r="AW13" s="27">
        <f t="shared" si="21"/>
        <v>0</v>
      </c>
      <c r="AX13" s="27">
        <f t="shared" si="22"/>
        <v>1100</v>
      </c>
      <c r="AY13" s="14">
        <v>1000</v>
      </c>
      <c r="AZ13" s="14">
        <v>1000</v>
      </c>
    </row>
    <row r="14" s="77" customFormat="1" ht="25" customHeight="1" spans="1:52">
      <c r="A14" s="14">
        <v>9</v>
      </c>
      <c r="B14" s="18" t="s">
        <v>724</v>
      </c>
      <c r="C14" s="18" t="s">
        <v>725</v>
      </c>
      <c r="D14" s="18" t="s">
        <v>726</v>
      </c>
      <c r="E14" s="58" t="s">
        <v>727</v>
      </c>
      <c r="F14" s="18">
        <v>4</v>
      </c>
      <c r="G14" s="286" t="s">
        <v>728</v>
      </c>
      <c r="H14" s="18"/>
      <c r="I14" s="27">
        <f t="shared" si="0"/>
        <v>0</v>
      </c>
      <c r="J14" s="18"/>
      <c r="K14" s="27">
        <f t="shared" si="1"/>
        <v>0</v>
      </c>
      <c r="L14" s="18"/>
      <c r="M14" s="27">
        <f t="shared" si="2"/>
        <v>0</v>
      </c>
      <c r="N14" s="18"/>
      <c r="O14" s="27">
        <f t="shared" si="3"/>
        <v>0</v>
      </c>
      <c r="P14" s="27">
        <f t="shared" si="4"/>
        <v>0</v>
      </c>
      <c r="Q14" s="18">
        <v>3.5</v>
      </c>
      <c r="R14" s="27">
        <f t="shared" si="23"/>
        <v>1050</v>
      </c>
      <c r="S14" s="18"/>
      <c r="T14" s="27">
        <f t="shared" si="5"/>
        <v>0</v>
      </c>
      <c r="U14" s="27">
        <f t="shared" si="6"/>
        <v>1050</v>
      </c>
      <c r="V14" s="18"/>
      <c r="W14" s="27">
        <f t="shared" si="7"/>
        <v>0</v>
      </c>
      <c r="X14" s="18"/>
      <c r="Y14" s="27">
        <f t="shared" si="8"/>
        <v>0</v>
      </c>
      <c r="Z14" s="27">
        <f t="shared" si="9"/>
        <v>0</v>
      </c>
      <c r="AA14" s="18"/>
      <c r="AB14" s="27">
        <f t="shared" si="10"/>
        <v>0</v>
      </c>
      <c r="AC14" s="18"/>
      <c r="AD14" s="27">
        <v>0</v>
      </c>
      <c r="AE14" s="18"/>
      <c r="AF14" s="27">
        <f t="shared" si="11"/>
        <v>0</v>
      </c>
      <c r="AG14" s="18"/>
      <c r="AH14" s="27">
        <f t="shared" si="12"/>
        <v>0</v>
      </c>
      <c r="AI14" s="18">
        <v>4</v>
      </c>
      <c r="AJ14" s="27">
        <f t="shared" si="13"/>
        <v>1200</v>
      </c>
      <c r="AK14" s="18"/>
      <c r="AL14" s="27">
        <f t="shared" si="24"/>
        <v>0</v>
      </c>
      <c r="AM14" s="27">
        <f t="shared" si="15"/>
        <v>1200</v>
      </c>
      <c r="AN14" s="18">
        <v>10</v>
      </c>
      <c r="AO14" s="27">
        <f t="shared" si="16"/>
        <v>200</v>
      </c>
      <c r="AP14" s="18"/>
      <c r="AQ14" s="27">
        <f t="shared" si="17"/>
        <v>0</v>
      </c>
      <c r="AR14" s="27">
        <f t="shared" si="18"/>
        <v>200</v>
      </c>
      <c r="AS14" s="18"/>
      <c r="AT14" s="27">
        <f t="shared" si="19"/>
        <v>0</v>
      </c>
      <c r="AU14" s="18"/>
      <c r="AV14" s="27">
        <f t="shared" si="20"/>
        <v>0</v>
      </c>
      <c r="AW14" s="27">
        <f t="shared" si="21"/>
        <v>0</v>
      </c>
      <c r="AX14" s="27">
        <f t="shared" si="22"/>
        <v>2450</v>
      </c>
      <c r="AY14" s="18">
        <v>4000</v>
      </c>
      <c r="AZ14" s="59">
        <v>2450</v>
      </c>
    </row>
    <row r="15" s="77" customFormat="1" ht="25" customHeight="1" spans="1:52">
      <c r="A15" s="14">
        <v>10</v>
      </c>
      <c r="B15" s="19" t="s">
        <v>729</v>
      </c>
      <c r="C15" s="19" t="s">
        <v>730</v>
      </c>
      <c r="D15" s="19" t="s">
        <v>731</v>
      </c>
      <c r="E15" s="92" t="s">
        <v>732</v>
      </c>
      <c r="F15" s="19">
        <v>2</v>
      </c>
      <c r="G15" s="92" t="s">
        <v>733</v>
      </c>
      <c r="H15" s="19"/>
      <c r="I15" s="27">
        <f t="shared" si="0"/>
        <v>0</v>
      </c>
      <c r="J15" s="19"/>
      <c r="K15" s="27">
        <f t="shared" si="1"/>
        <v>0</v>
      </c>
      <c r="L15" s="19"/>
      <c r="M15" s="27">
        <f t="shared" si="2"/>
        <v>0</v>
      </c>
      <c r="N15" s="19"/>
      <c r="O15" s="27">
        <f t="shared" si="3"/>
        <v>0</v>
      </c>
      <c r="P15" s="27">
        <f t="shared" si="4"/>
        <v>0</v>
      </c>
      <c r="Q15" s="19"/>
      <c r="R15" s="27">
        <f t="shared" si="23"/>
        <v>0</v>
      </c>
      <c r="S15" s="19"/>
      <c r="T15" s="27">
        <f t="shared" si="5"/>
        <v>0</v>
      </c>
      <c r="U15" s="27">
        <f t="shared" si="6"/>
        <v>0</v>
      </c>
      <c r="V15" s="19"/>
      <c r="W15" s="27">
        <f t="shared" si="7"/>
        <v>0</v>
      </c>
      <c r="X15" s="19"/>
      <c r="Y15" s="27">
        <f t="shared" si="8"/>
        <v>0</v>
      </c>
      <c r="Z15" s="27">
        <f t="shared" si="9"/>
        <v>0</v>
      </c>
      <c r="AA15" s="19"/>
      <c r="AB15" s="27">
        <f t="shared" si="10"/>
        <v>0</v>
      </c>
      <c r="AC15" s="19"/>
      <c r="AD15" s="27">
        <v>0</v>
      </c>
      <c r="AE15" s="19"/>
      <c r="AF15" s="27">
        <f t="shared" si="11"/>
        <v>0</v>
      </c>
      <c r="AG15" s="19"/>
      <c r="AH15" s="27">
        <f t="shared" si="12"/>
        <v>0</v>
      </c>
      <c r="AI15" s="19"/>
      <c r="AJ15" s="27">
        <f t="shared" si="13"/>
        <v>0</v>
      </c>
      <c r="AK15" s="19"/>
      <c r="AL15" s="27">
        <f t="shared" si="24"/>
        <v>0</v>
      </c>
      <c r="AM15" s="27">
        <f t="shared" si="15"/>
        <v>0</v>
      </c>
      <c r="AN15" s="19">
        <v>15</v>
      </c>
      <c r="AO15" s="27">
        <f t="shared" si="16"/>
        <v>300</v>
      </c>
      <c r="AP15" s="19"/>
      <c r="AQ15" s="27">
        <f t="shared" si="17"/>
        <v>0</v>
      </c>
      <c r="AR15" s="27">
        <f t="shared" si="18"/>
        <v>300</v>
      </c>
      <c r="AS15" s="19"/>
      <c r="AT15" s="27">
        <f t="shared" si="19"/>
        <v>0</v>
      </c>
      <c r="AU15" s="19"/>
      <c r="AV15" s="27">
        <f t="shared" si="20"/>
        <v>0</v>
      </c>
      <c r="AW15" s="27">
        <f t="shared" si="21"/>
        <v>0</v>
      </c>
      <c r="AX15" s="27">
        <f t="shared" si="22"/>
        <v>300</v>
      </c>
      <c r="AY15" s="19">
        <v>2000</v>
      </c>
      <c r="AZ15" s="19">
        <v>300</v>
      </c>
    </row>
    <row r="16" s="77" customFormat="1" ht="25" customHeight="1" spans="1:52">
      <c r="A16" s="14">
        <v>11</v>
      </c>
      <c r="B16" s="19" t="s">
        <v>729</v>
      </c>
      <c r="C16" s="19" t="s">
        <v>734</v>
      </c>
      <c r="D16" s="19" t="s">
        <v>735</v>
      </c>
      <c r="E16" s="90" t="s">
        <v>736</v>
      </c>
      <c r="F16" s="19">
        <v>3</v>
      </c>
      <c r="G16" s="14" t="s">
        <v>1069</v>
      </c>
      <c r="H16" s="19"/>
      <c r="I16" s="27">
        <f t="shared" si="0"/>
        <v>0</v>
      </c>
      <c r="J16" s="19"/>
      <c r="K16" s="27">
        <f t="shared" si="1"/>
        <v>0</v>
      </c>
      <c r="L16" s="19"/>
      <c r="M16" s="27">
        <f t="shared" si="2"/>
        <v>0</v>
      </c>
      <c r="N16" s="19"/>
      <c r="O16" s="27">
        <f t="shared" si="3"/>
        <v>0</v>
      </c>
      <c r="P16" s="27">
        <f t="shared" si="4"/>
        <v>0</v>
      </c>
      <c r="Q16" s="19"/>
      <c r="R16" s="27">
        <f t="shared" si="23"/>
        <v>0</v>
      </c>
      <c r="S16" s="19"/>
      <c r="T16" s="27">
        <f t="shared" si="5"/>
        <v>0</v>
      </c>
      <c r="U16" s="27">
        <f t="shared" si="6"/>
        <v>0</v>
      </c>
      <c r="V16" s="19"/>
      <c r="W16" s="27">
        <f t="shared" si="7"/>
        <v>0</v>
      </c>
      <c r="X16" s="19"/>
      <c r="Y16" s="27">
        <f t="shared" si="8"/>
        <v>0</v>
      </c>
      <c r="Z16" s="27">
        <f t="shared" si="9"/>
        <v>0</v>
      </c>
      <c r="AA16" s="19"/>
      <c r="AB16" s="27">
        <f t="shared" si="10"/>
        <v>0</v>
      </c>
      <c r="AC16" s="19"/>
      <c r="AD16" s="27">
        <v>0</v>
      </c>
      <c r="AE16" s="19"/>
      <c r="AF16" s="27">
        <f t="shared" si="11"/>
        <v>0</v>
      </c>
      <c r="AG16" s="19"/>
      <c r="AH16" s="27">
        <f t="shared" si="12"/>
        <v>0</v>
      </c>
      <c r="AI16" s="19"/>
      <c r="AJ16" s="27">
        <f t="shared" si="13"/>
        <v>0</v>
      </c>
      <c r="AK16" s="19"/>
      <c r="AL16" s="27">
        <f t="shared" si="24"/>
        <v>0</v>
      </c>
      <c r="AM16" s="27">
        <f t="shared" si="15"/>
        <v>0</v>
      </c>
      <c r="AN16" s="19">
        <v>8</v>
      </c>
      <c r="AO16" s="27">
        <f t="shared" si="16"/>
        <v>160</v>
      </c>
      <c r="AP16" s="19"/>
      <c r="AQ16" s="27">
        <f t="shared" si="17"/>
        <v>0</v>
      </c>
      <c r="AR16" s="27">
        <f t="shared" si="18"/>
        <v>160</v>
      </c>
      <c r="AS16" s="19"/>
      <c r="AT16" s="27">
        <f t="shared" si="19"/>
        <v>0</v>
      </c>
      <c r="AU16" s="19"/>
      <c r="AV16" s="27">
        <f t="shared" si="20"/>
        <v>0</v>
      </c>
      <c r="AW16" s="27">
        <f t="shared" si="21"/>
        <v>0</v>
      </c>
      <c r="AX16" s="27">
        <f t="shared" si="22"/>
        <v>160</v>
      </c>
      <c r="AY16" s="19">
        <v>3000</v>
      </c>
      <c r="AZ16" s="19">
        <v>160</v>
      </c>
    </row>
    <row r="17" s="77" customFormat="1" ht="25" customHeight="1" spans="1:52">
      <c r="A17" s="14">
        <v>12</v>
      </c>
      <c r="B17" s="19" t="s">
        <v>729</v>
      </c>
      <c r="C17" s="19" t="s">
        <v>738</v>
      </c>
      <c r="D17" s="19" t="s">
        <v>739</v>
      </c>
      <c r="E17" s="92" t="s">
        <v>740</v>
      </c>
      <c r="F17" s="19">
        <v>2</v>
      </c>
      <c r="G17" s="92" t="s">
        <v>741</v>
      </c>
      <c r="H17" s="19"/>
      <c r="I17" s="27">
        <f t="shared" si="0"/>
        <v>0</v>
      </c>
      <c r="J17" s="19"/>
      <c r="K17" s="27">
        <f t="shared" si="1"/>
        <v>0</v>
      </c>
      <c r="L17" s="19"/>
      <c r="M17" s="27">
        <f t="shared" si="2"/>
        <v>0</v>
      </c>
      <c r="N17" s="19"/>
      <c r="O17" s="27">
        <f t="shared" si="3"/>
        <v>0</v>
      </c>
      <c r="P17" s="27">
        <f t="shared" si="4"/>
        <v>0</v>
      </c>
      <c r="Q17" s="19">
        <v>0.5</v>
      </c>
      <c r="R17" s="27">
        <f t="shared" si="23"/>
        <v>150</v>
      </c>
      <c r="S17" s="19"/>
      <c r="T17" s="27">
        <f t="shared" si="5"/>
        <v>0</v>
      </c>
      <c r="U17" s="27">
        <f t="shared" si="6"/>
        <v>150</v>
      </c>
      <c r="V17" s="19"/>
      <c r="W17" s="27">
        <f t="shared" si="7"/>
        <v>0</v>
      </c>
      <c r="X17" s="19"/>
      <c r="Y17" s="27">
        <f t="shared" si="8"/>
        <v>0</v>
      </c>
      <c r="Z17" s="27">
        <f t="shared" si="9"/>
        <v>0</v>
      </c>
      <c r="AA17" s="19"/>
      <c r="AB17" s="27">
        <f t="shared" si="10"/>
        <v>0</v>
      </c>
      <c r="AC17" s="19"/>
      <c r="AD17" s="27">
        <v>0</v>
      </c>
      <c r="AE17" s="19"/>
      <c r="AF17" s="27">
        <f t="shared" si="11"/>
        <v>0</v>
      </c>
      <c r="AG17" s="19"/>
      <c r="AH17" s="27">
        <f t="shared" si="12"/>
        <v>0</v>
      </c>
      <c r="AI17" s="19"/>
      <c r="AJ17" s="27">
        <f t="shared" si="13"/>
        <v>0</v>
      </c>
      <c r="AK17" s="19"/>
      <c r="AL17" s="27">
        <f t="shared" si="24"/>
        <v>0</v>
      </c>
      <c r="AM17" s="27">
        <f t="shared" si="15"/>
        <v>0</v>
      </c>
      <c r="AN17" s="19">
        <v>20</v>
      </c>
      <c r="AO17" s="27">
        <f t="shared" si="16"/>
        <v>400</v>
      </c>
      <c r="AP17" s="19"/>
      <c r="AQ17" s="27">
        <f t="shared" si="17"/>
        <v>0</v>
      </c>
      <c r="AR17" s="27">
        <f t="shared" si="18"/>
        <v>400</v>
      </c>
      <c r="AS17" s="19"/>
      <c r="AT17" s="27">
        <f t="shared" si="19"/>
        <v>0</v>
      </c>
      <c r="AU17" s="19"/>
      <c r="AV17" s="27">
        <f t="shared" si="20"/>
        <v>0</v>
      </c>
      <c r="AW17" s="27">
        <f t="shared" si="21"/>
        <v>0</v>
      </c>
      <c r="AX17" s="27">
        <f t="shared" si="22"/>
        <v>550</v>
      </c>
      <c r="AY17" s="19">
        <v>2000</v>
      </c>
      <c r="AZ17" s="19">
        <v>450</v>
      </c>
    </row>
    <row r="18" s="77" customFormat="1" ht="25" customHeight="1" spans="1:52">
      <c r="A18" s="14">
        <v>13</v>
      </c>
      <c r="B18" s="19" t="s">
        <v>729</v>
      </c>
      <c r="C18" s="19" t="s">
        <v>738</v>
      </c>
      <c r="D18" s="19" t="s">
        <v>742</v>
      </c>
      <c r="E18" s="92" t="s">
        <v>743</v>
      </c>
      <c r="F18" s="19">
        <v>1</v>
      </c>
      <c r="G18" s="92" t="s">
        <v>744</v>
      </c>
      <c r="H18" s="19"/>
      <c r="I18" s="27">
        <f t="shared" si="0"/>
        <v>0</v>
      </c>
      <c r="J18" s="19"/>
      <c r="K18" s="27">
        <f t="shared" si="1"/>
        <v>0</v>
      </c>
      <c r="L18" s="19"/>
      <c r="M18" s="27">
        <f t="shared" si="2"/>
        <v>0</v>
      </c>
      <c r="N18" s="19"/>
      <c r="O18" s="27">
        <f t="shared" si="3"/>
        <v>0</v>
      </c>
      <c r="P18" s="27">
        <f t="shared" si="4"/>
        <v>0</v>
      </c>
      <c r="Q18" s="19">
        <v>1.5</v>
      </c>
      <c r="R18" s="27">
        <f t="shared" si="23"/>
        <v>450</v>
      </c>
      <c r="S18" s="19"/>
      <c r="T18" s="27">
        <f t="shared" si="5"/>
        <v>0</v>
      </c>
      <c r="U18" s="27">
        <f t="shared" si="6"/>
        <v>450</v>
      </c>
      <c r="V18" s="19"/>
      <c r="W18" s="27">
        <f t="shared" si="7"/>
        <v>0</v>
      </c>
      <c r="X18" s="19"/>
      <c r="Y18" s="27">
        <f t="shared" si="8"/>
        <v>0</v>
      </c>
      <c r="Z18" s="27">
        <f t="shared" si="9"/>
        <v>0</v>
      </c>
      <c r="AA18" s="19"/>
      <c r="AB18" s="27">
        <f t="shared" si="10"/>
        <v>0</v>
      </c>
      <c r="AC18" s="19"/>
      <c r="AD18" s="27">
        <v>0</v>
      </c>
      <c r="AE18" s="19"/>
      <c r="AF18" s="27">
        <f t="shared" si="11"/>
        <v>0</v>
      </c>
      <c r="AG18" s="19"/>
      <c r="AH18" s="27">
        <f t="shared" si="12"/>
        <v>0</v>
      </c>
      <c r="AI18" s="19"/>
      <c r="AJ18" s="27">
        <f t="shared" si="13"/>
        <v>0</v>
      </c>
      <c r="AK18" s="19"/>
      <c r="AL18" s="27">
        <f t="shared" si="24"/>
        <v>0</v>
      </c>
      <c r="AM18" s="27">
        <f t="shared" si="15"/>
        <v>0</v>
      </c>
      <c r="AN18" s="19"/>
      <c r="AO18" s="27">
        <f t="shared" si="16"/>
        <v>0</v>
      </c>
      <c r="AP18" s="19"/>
      <c r="AQ18" s="27">
        <f t="shared" si="17"/>
        <v>0</v>
      </c>
      <c r="AR18" s="27">
        <f t="shared" si="18"/>
        <v>0</v>
      </c>
      <c r="AS18" s="19"/>
      <c r="AT18" s="27">
        <f t="shared" si="19"/>
        <v>0</v>
      </c>
      <c r="AU18" s="19"/>
      <c r="AV18" s="27">
        <f t="shared" si="20"/>
        <v>0</v>
      </c>
      <c r="AW18" s="27">
        <f t="shared" si="21"/>
        <v>0</v>
      </c>
      <c r="AX18" s="27">
        <f t="shared" si="22"/>
        <v>450</v>
      </c>
      <c r="AY18" s="19">
        <v>1000</v>
      </c>
      <c r="AZ18" s="19">
        <v>450</v>
      </c>
    </row>
    <row r="19" s="77" customFormat="1" ht="25" customHeight="1" spans="1:52">
      <c r="A19" s="14">
        <v>14</v>
      </c>
      <c r="B19" s="19" t="s">
        <v>729</v>
      </c>
      <c r="C19" s="19" t="s">
        <v>745</v>
      </c>
      <c r="D19" s="19" t="s">
        <v>746</v>
      </c>
      <c r="E19" s="92" t="s">
        <v>740</v>
      </c>
      <c r="F19" s="19">
        <v>1</v>
      </c>
      <c r="G19" s="92" t="s">
        <v>747</v>
      </c>
      <c r="H19" s="19"/>
      <c r="I19" s="27">
        <f t="shared" si="0"/>
        <v>0</v>
      </c>
      <c r="J19" s="19"/>
      <c r="K19" s="27">
        <f t="shared" si="1"/>
        <v>0</v>
      </c>
      <c r="L19" s="19"/>
      <c r="M19" s="27">
        <f t="shared" si="2"/>
        <v>0</v>
      </c>
      <c r="N19" s="19"/>
      <c r="O19" s="27">
        <f t="shared" si="3"/>
        <v>0</v>
      </c>
      <c r="P19" s="27">
        <f t="shared" si="4"/>
        <v>0</v>
      </c>
      <c r="Q19" s="19"/>
      <c r="R19" s="27">
        <f t="shared" si="23"/>
        <v>0</v>
      </c>
      <c r="S19" s="19"/>
      <c r="T19" s="27">
        <f t="shared" si="5"/>
        <v>0</v>
      </c>
      <c r="U19" s="27">
        <f t="shared" si="6"/>
        <v>0</v>
      </c>
      <c r="V19" s="19"/>
      <c r="W19" s="27">
        <f t="shared" si="7"/>
        <v>0</v>
      </c>
      <c r="X19" s="19"/>
      <c r="Y19" s="27">
        <f t="shared" si="8"/>
        <v>0</v>
      </c>
      <c r="Z19" s="27">
        <f t="shared" si="9"/>
        <v>0</v>
      </c>
      <c r="AA19" s="19"/>
      <c r="AB19" s="27">
        <f t="shared" si="10"/>
        <v>0</v>
      </c>
      <c r="AC19" s="19"/>
      <c r="AD19" s="27">
        <v>0</v>
      </c>
      <c r="AE19" s="19"/>
      <c r="AF19" s="27">
        <f t="shared" si="11"/>
        <v>0</v>
      </c>
      <c r="AG19" s="19"/>
      <c r="AH19" s="27">
        <f t="shared" si="12"/>
        <v>0</v>
      </c>
      <c r="AI19" s="19"/>
      <c r="AJ19" s="27">
        <f t="shared" si="13"/>
        <v>0</v>
      </c>
      <c r="AK19" s="19"/>
      <c r="AL19" s="27">
        <f t="shared" si="24"/>
        <v>0</v>
      </c>
      <c r="AM19" s="27">
        <f t="shared" si="15"/>
        <v>0</v>
      </c>
      <c r="AN19" s="19">
        <v>7</v>
      </c>
      <c r="AO19" s="27">
        <f t="shared" si="16"/>
        <v>140</v>
      </c>
      <c r="AP19" s="19"/>
      <c r="AQ19" s="27">
        <f t="shared" si="17"/>
        <v>0</v>
      </c>
      <c r="AR19" s="27">
        <f t="shared" si="18"/>
        <v>140</v>
      </c>
      <c r="AS19" s="19"/>
      <c r="AT19" s="27">
        <f t="shared" si="19"/>
        <v>0</v>
      </c>
      <c r="AU19" s="19"/>
      <c r="AV19" s="27">
        <f t="shared" si="20"/>
        <v>0</v>
      </c>
      <c r="AW19" s="27">
        <f t="shared" si="21"/>
        <v>0</v>
      </c>
      <c r="AX19" s="27">
        <f t="shared" si="22"/>
        <v>140</v>
      </c>
      <c r="AY19" s="19">
        <v>1000</v>
      </c>
      <c r="AZ19" s="19">
        <v>140</v>
      </c>
    </row>
    <row r="20" s="80" customFormat="1" ht="25" customHeight="1" spans="1:52">
      <c r="A20" s="14">
        <v>15</v>
      </c>
      <c r="B20" s="59" t="s">
        <v>748</v>
      </c>
      <c r="C20" s="59" t="s">
        <v>749</v>
      </c>
      <c r="D20" s="59" t="s">
        <v>750</v>
      </c>
      <c r="E20" s="58" t="s">
        <v>751</v>
      </c>
      <c r="F20" s="59">
        <v>5</v>
      </c>
      <c r="G20" s="59" t="s">
        <v>752</v>
      </c>
      <c r="H20" s="59"/>
      <c r="I20" s="27">
        <f t="shared" si="0"/>
        <v>0</v>
      </c>
      <c r="J20" s="59"/>
      <c r="K20" s="27">
        <f t="shared" si="1"/>
        <v>0</v>
      </c>
      <c r="L20" s="59"/>
      <c r="M20" s="27">
        <f t="shared" si="2"/>
        <v>0</v>
      </c>
      <c r="N20" s="59"/>
      <c r="O20" s="27">
        <f t="shared" si="3"/>
        <v>0</v>
      </c>
      <c r="P20" s="27">
        <f t="shared" si="4"/>
        <v>0</v>
      </c>
      <c r="Q20" s="59">
        <v>0.6</v>
      </c>
      <c r="R20" s="27">
        <f t="shared" si="23"/>
        <v>180</v>
      </c>
      <c r="S20" s="59"/>
      <c r="T20" s="27">
        <f t="shared" si="5"/>
        <v>0</v>
      </c>
      <c r="U20" s="27">
        <f t="shared" si="6"/>
        <v>180</v>
      </c>
      <c r="V20" s="59"/>
      <c r="W20" s="27">
        <f t="shared" si="7"/>
        <v>0</v>
      </c>
      <c r="X20" s="59"/>
      <c r="Y20" s="27">
        <f t="shared" si="8"/>
        <v>0</v>
      </c>
      <c r="Z20" s="27">
        <f t="shared" si="9"/>
        <v>0</v>
      </c>
      <c r="AA20" s="59"/>
      <c r="AB20" s="27">
        <f t="shared" si="10"/>
        <v>0</v>
      </c>
      <c r="AC20" s="59"/>
      <c r="AD20" s="27">
        <v>0</v>
      </c>
      <c r="AE20" s="59"/>
      <c r="AF20" s="27">
        <f t="shared" si="11"/>
        <v>0</v>
      </c>
      <c r="AG20" s="59"/>
      <c r="AH20" s="27">
        <f t="shared" si="12"/>
        <v>0</v>
      </c>
      <c r="AI20" s="59"/>
      <c r="AJ20" s="27">
        <f t="shared" si="13"/>
        <v>0</v>
      </c>
      <c r="AK20" s="59"/>
      <c r="AL20" s="27">
        <f t="shared" si="24"/>
        <v>0</v>
      </c>
      <c r="AM20" s="27">
        <f t="shared" si="15"/>
        <v>0</v>
      </c>
      <c r="AN20" s="59">
        <v>8</v>
      </c>
      <c r="AO20" s="27">
        <f t="shared" si="16"/>
        <v>160</v>
      </c>
      <c r="AP20" s="59"/>
      <c r="AQ20" s="27">
        <f t="shared" si="17"/>
        <v>0</v>
      </c>
      <c r="AR20" s="27">
        <f t="shared" si="18"/>
        <v>160</v>
      </c>
      <c r="AS20" s="59"/>
      <c r="AT20" s="27">
        <f t="shared" si="19"/>
        <v>0</v>
      </c>
      <c r="AU20" s="59"/>
      <c r="AV20" s="27">
        <f t="shared" si="20"/>
        <v>0</v>
      </c>
      <c r="AW20" s="27">
        <f t="shared" si="21"/>
        <v>0</v>
      </c>
      <c r="AX20" s="27">
        <f t="shared" si="22"/>
        <v>340</v>
      </c>
      <c r="AY20" s="59">
        <v>5000</v>
      </c>
      <c r="AZ20" s="59">
        <v>340</v>
      </c>
    </row>
    <row r="21" s="80" customFormat="1" ht="25" customHeight="1" spans="1:52">
      <c r="A21" s="14">
        <v>16</v>
      </c>
      <c r="B21" s="59" t="s">
        <v>748</v>
      </c>
      <c r="C21" s="59" t="s">
        <v>753</v>
      </c>
      <c r="D21" s="59" t="s">
        <v>754</v>
      </c>
      <c r="E21" s="58" t="s">
        <v>755</v>
      </c>
      <c r="F21" s="59">
        <v>3</v>
      </c>
      <c r="G21" s="59" t="s">
        <v>756</v>
      </c>
      <c r="H21" s="59"/>
      <c r="I21" s="27">
        <f t="shared" si="0"/>
        <v>0</v>
      </c>
      <c r="J21" s="59"/>
      <c r="K21" s="27">
        <f t="shared" si="1"/>
        <v>0</v>
      </c>
      <c r="L21" s="59"/>
      <c r="M21" s="27">
        <f t="shared" si="2"/>
        <v>0</v>
      </c>
      <c r="N21" s="59"/>
      <c r="O21" s="27">
        <f t="shared" si="3"/>
        <v>0</v>
      </c>
      <c r="P21" s="27">
        <f t="shared" si="4"/>
        <v>0</v>
      </c>
      <c r="Q21" s="59">
        <v>1</v>
      </c>
      <c r="R21" s="27">
        <f t="shared" si="23"/>
        <v>300</v>
      </c>
      <c r="S21" s="59"/>
      <c r="T21" s="27">
        <f t="shared" si="5"/>
        <v>0</v>
      </c>
      <c r="U21" s="27">
        <f t="shared" si="6"/>
        <v>300</v>
      </c>
      <c r="V21" s="59"/>
      <c r="W21" s="27">
        <f t="shared" si="7"/>
        <v>0</v>
      </c>
      <c r="X21" s="59"/>
      <c r="Y21" s="27">
        <f t="shared" si="8"/>
        <v>0</v>
      </c>
      <c r="Z21" s="27">
        <f t="shared" si="9"/>
        <v>0</v>
      </c>
      <c r="AA21" s="59"/>
      <c r="AB21" s="27">
        <f t="shared" si="10"/>
        <v>0</v>
      </c>
      <c r="AC21" s="59"/>
      <c r="AD21" s="27">
        <v>0</v>
      </c>
      <c r="AE21" s="59"/>
      <c r="AF21" s="27">
        <f t="shared" si="11"/>
        <v>0</v>
      </c>
      <c r="AG21" s="59"/>
      <c r="AH21" s="27">
        <f t="shared" si="12"/>
        <v>0</v>
      </c>
      <c r="AI21" s="59"/>
      <c r="AJ21" s="27">
        <f t="shared" si="13"/>
        <v>0</v>
      </c>
      <c r="AK21" s="59"/>
      <c r="AL21" s="27">
        <f t="shared" si="24"/>
        <v>0</v>
      </c>
      <c r="AM21" s="27">
        <f t="shared" si="15"/>
        <v>0</v>
      </c>
      <c r="AN21" s="59">
        <v>8</v>
      </c>
      <c r="AO21" s="27">
        <f t="shared" si="16"/>
        <v>160</v>
      </c>
      <c r="AP21" s="59"/>
      <c r="AQ21" s="27">
        <f t="shared" si="17"/>
        <v>0</v>
      </c>
      <c r="AR21" s="27">
        <f t="shared" si="18"/>
        <v>160</v>
      </c>
      <c r="AS21" s="59"/>
      <c r="AT21" s="27">
        <f t="shared" si="19"/>
        <v>0</v>
      </c>
      <c r="AU21" s="59"/>
      <c r="AV21" s="27">
        <f t="shared" si="20"/>
        <v>0</v>
      </c>
      <c r="AW21" s="27">
        <f t="shared" si="21"/>
        <v>0</v>
      </c>
      <c r="AX21" s="27">
        <f t="shared" si="22"/>
        <v>460</v>
      </c>
      <c r="AY21" s="59">
        <v>3000</v>
      </c>
      <c r="AZ21" s="59">
        <v>460</v>
      </c>
    </row>
    <row r="22" s="80" customFormat="1" ht="25" customHeight="1" spans="1:52">
      <c r="A22" s="14">
        <v>17</v>
      </c>
      <c r="B22" s="59" t="s">
        <v>748</v>
      </c>
      <c r="C22" s="59" t="s">
        <v>757</v>
      </c>
      <c r="D22" s="59" t="s">
        <v>758</v>
      </c>
      <c r="E22" s="58" t="s">
        <v>759</v>
      </c>
      <c r="F22" s="59">
        <v>5</v>
      </c>
      <c r="G22" s="59" t="s">
        <v>760</v>
      </c>
      <c r="H22" s="59"/>
      <c r="I22" s="27">
        <f t="shared" si="0"/>
        <v>0</v>
      </c>
      <c r="J22" s="59"/>
      <c r="K22" s="27">
        <f t="shared" si="1"/>
        <v>0</v>
      </c>
      <c r="L22" s="59"/>
      <c r="M22" s="27">
        <f t="shared" si="2"/>
        <v>0</v>
      </c>
      <c r="N22" s="59"/>
      <c r="O22" s="27">
        <f t="shared" si="3"/>
        <v>0</v>
      </c>
      <c r="P22" s="27">
        <f t="shared" si="4"/>
        <v>0</v>
      </c>
      <c r="Q22" s="59">
        <v>3</v>
      </c>
      <c r="R22" s="27">
        <f t="shared" si="23"/>
        <v>900</v>
      </c>
      <c r="S22" s="59"/>
      <c r="T22" s="27">
        <f t="shared" si="5"/>
        <v>0</v>
      </c>
      <c r="U22" s="27">
        <f t="shared" si="6"/>
        <v>900</v>
      </c>
      <c r="V22" s="59"/>
      <c r="W22" s="27">
        <f t="shared" si="7"/>
        <v>0</v>
      </c>
      <c r="X22" s="59"/>
      <c r="Y22" s="27">
        <f t="shared" si="8"/>
        <v>0</v>
      </c>
      <c r="Z22" s="27">
        <f t="shared" si="9"/>
        <v>0</v>
      </c>
      <c r="AA22" s="59"/>
      <c r="AB22" s="27">
        <f t="shared" si="10"/>
        <v>0</v>
      </c>
      <c r="AC22" s="59"/>
      <c r="AD22" s="27">
        <v>0</v>
      </c>
      <c r="AE22" s="59"/>
      <c r="AF22" s="27">
        <f t="shared" si="11"/>
        <v>0</v>
      </c>
      <c r="AG22" s="59"/>
      <c r="AH22" s="27">
        <f t="shared" si="12"/>
        <v>0</v>
      </c>
      <c r="AI22" s="59"/>
      <c r="AJ22" s="27">
        <f t="shared" si="13"/>
        <v>0</v>
      </c>
      <c r="AK22" s="59"/>
      <c r="AL22" s="27">
        <f t="shared" si="24"/>
        <v>0</v>
      </c>
      <c r="AM22" s="27">
        <f t="shared" si="15"/>
        <v>0</v>
      </c>
      <c r="AN22" s="59">
        <v>14</v>
      </c>
      <c r="AO22" s="27">
        <f t="shared" si="16"/>
        <v>280</v>
      </c>
      <c r="AP22" s="59"/>
      <c r="AQ22" s="27">
        <f t="shared" si="17"/>
        <v>0</v>
      </c>
      <c r="AR22" s="27">
        <f t="shared" si="18"/>
        <v>280</v>
      </c>
      <c r="AS22" s="59"/>
      <c r="AT22" s="27">
        <f t="shared" si="19"/>
        <v>0</v>
      </c>
      <c r="AU22" s="59"/>
      <c r="AV22" s="27">
        <f t="shared" si="20"/>
        <v>0</v>
      </c>
      <c r="AW22" s="27">
        <f t="shared" si="21"/>
        <v>0</v>
      </c>
      <c r="AX22" s="27">
        <f t="shared" si="22"/>
        <v>1180</v>
      </c>
      <c r="AY22" s="59">
        <v>5000</v>
      </c>
      <c r="AZ22" s="59">
        <v>1180</v>
      </c>
    </row>
    <row r="23" s="77" customFormat="1" ht="25" customHeight="1" spans="1:52">
      <c r="A23" s="14">
        <v>18</v>
      </c>
      <c r="B23" s="14" t="s">
        <v>761</v>
      </c>
      <c r="C23" s="14" t="s">
        <v>762</v>
      </c>
      <c r="D23" s="14" t="s">
        <v>763</v>
      </c>
      <c r="E23" s="90" t="s">
        <v>764</v>
      </c>
      <c r="F23" s="14">
        <v>1</v>
      </c>
      <c r="G23" s="286" t="s">
        <v>765</v>
      </c>
      <c r="H23" s="14"/>
      <c r="I23" s="27">
        <f t="shared" si="0"/>
        <v>0</v>
      </c>
      <c r="J23" s="14"/>
      <c r="K23" s="27">
        <f t="shared" si="1"/>
        <v>0</v>
      </c>
      <c r="L23" s="14"/>
      <c r="M23" s="27">
        <f t="shared" si="2"/>
        <v>0</v>
      </c>
      <c r="N23" s="14"/>
      <c r="O23" s="27">
        <f t="shared" si="3"/>
        <v>0</v>
      </c>
      <c r="P23" s="27">
        <f t="shared" si="4"/>
        <v>0</v>
      </c>
      <c r="Q23" s="14"/>
      <c r="R23" s="27">
        <f t="shared" si="23"/>
        <v>0</v>
      </c>
      <c r="S23" s="14"/>
      <c r="T23" s="27">
        <f t="shared" si="5"/>
        <v>0</v>
      </c>
      <c r="U23" s="27">
        <f t="shared" si="6"/>
        <v>0</v>
      </c>
      <c r="V23" s="14"/>
      <c r="W23" s="27">
        <f t="shared" si="7"/>
        <v>0</v>
      </c>
      <c r="X23" s="14"/>
      <c r="Y23" s="27">
        <f t="shared" si="8"/>
        <v>0</v>
      </c>
      <c r="Z23" s="27">
        <f t="shared" si="9"/>
        <v>0</v>
      </c>
      <c r="AA23" s="14"/>
      <c r="AB23" s="27">
        <f t="shared" si="10"/>
        <v>0</v>
      </c>
      <c r="AC23" s="14"/>
      <c r="AD23" s="27">
        <v>0</v>
      </c>
      <c r="AE23" s="14"/>
      <c r="AF23" s="27">
        <f t="shared" si="11"/>
        <v>0</v>
      </c>
      <c r="AG23" s="14"/>
      <c r="AH23" s="27">
        <f t="shared" si="12"/>
        <v>0</v>
      </c>
      <c r="AI23" s="14"/>
      <c r="AJ23" s="27">
        <f t="shared" si="13"/>
        <v>0</v>
      </c>
      <c r="AK23" s="14">
        <v>1</v>
      </c>
      <c r="AL23" s="27">
        <f t="shared" si="24"/>
        <v>300</v>
      </c>
      <c r="AM23" s="27">
        <f t="shared" si="15"/>
        <v>300</v>
      </c>
      <c r="AN23" s="14"/>
      <c r="AO23" s="27">
        <f t="shared" si="16"/>
        <v>0</v>
      </c>
      <c r="AP23" s="14"/>
      <c r="AQ23" s="27">
        <f t="shared" si="17"/>
        <v>0</v>
      </c>
      <c r="AR23" s="27">
        <f t="shared" si="18"/>
        <v>0</v>
      </c>
      <c r="AS23" s="14"/>
      <c r="AT23" s="27">
        <f t="shared" si="19"/>
        <v>0</v>
      </c>
      <c r="AU23" s="14"/>
      <c r="AV23" s="27">
        <f t="shared" si="20"/>
        <v>0</v>
      </c>
      <c r="AW23" s="27">
        <f t="shared" si="21"/>
        <v>0</v>
      </c>
      <c r="AX23" s="27">
        <f t="shared" si="22"/>
        <v>300</v>
      </c>
      <c r="AY23" s="14">
        <v>1000</v>
      </c>
      <c r="AZ23" s="14">
        <v>300</v>
      </c>
    </row>
    <row r="24" s="77" customFormat="1" ht="25" customHeight="1" spans="1:52">
      <c r="A24" s="14">
        <v>19</v>
      </c>
      <c r="B24" s="14" t="s">
        <v>761</v>
      </c>
      <c r="C24" s="14" t="s">
        <v>766</v>
      </c>
      <c r="D24" s="14" t="s">
        <v>767</v>
      </c>
      <c r="E24" s="90" t="s">
        <v>768</v>
      </c>
      <c r="F24" s="93">
        <v>2</v>
      </c>
      <c r="G24" s="286" t="s">
        <v>769</v>
      </c>
      <c r="H24" s="14"/>
      <c r="I24" s="27">
        <f t="shared" si="0"/>
        <v>0</v>
      </c>
      <c r="J24" s="14"/>
      <c r="K24" s="27">
        <f t="shared" si="1"/>
        <v>0</v>
      </c>
      <c r="L24" s="14"/>
      <c r="M24" s="27">
        <f t="shared" si="2"/>
        <v>0</v>
      </c>
      <c r="N24" s="14"/>
      <c r="O24" s="27">
        <f t="shared" si="3"/>
        <v>0</v>
      </c>
      <c r="P24" s="27">
        <f t="shared" si="4"/>
        <v>0</v>
      </c>
      <c r="Q24" s="14">
        <v>3.3</v>
      </c>
      <c r="R24" s="27">
        <f t="shared" si="23"/>
        <v>990</v>
      </c>
      <c r="S24" s="14"/>
      <c r="T24" s="27">
        <f t="shared" si="5"/>
        <v>0</v>
      </c>
      <c r="U24" s="27">
        <f t="shared" si="6"/>
        <v>990</v>
      </c>
      <c r="V24" s="14"/>
      <c r="W24" s="27">
        <f t="shared" si="7"/>
        <v>0</v>
      </c>
      <c r="X24" s="14"/>
      <c r="Y24" s="27">
        <f t="shared" si="8"/>
        <v>0</v>
      </c>
      <c r="Z24" s="27">
        <f t="shared" si="9"/>
        <v>0</v>
      </c>
      <c r="AA24" s="14"/>
      <c r="AB24" s="27">
        <f t="shared" si="10"/>
        <v>0</v>
      </c>
      <c r="AC24" s="14"/>
      <c r="AD24" s="27">
        <v>0</v>
      </c>
      <c r="AE24" s="14"/>
      <c r="AF24" s="27">
        <f t="shared" si="11"/>
        <v>0</v>
      </c>
      <c r="AG24" s="14"/>
      <c r="AH24" s="27">
        <f t="shared" si="12"/>
        <v>0</v>
      </c>
      <c r="AI24" s="14">
        <v>1</v>
      </c>
      <c r="AJ24" s="27">
        <f t="shared" si="13"/>
        <v>300</v>
      </c>
      <c r="AK24" s="14"/>
      <c r="AL24" s="27">
        <f t="shared" si="24"/>
        <v>0</v>
      </c>
      <c r="AM24" s="27">
        <f t="shared" si="15"/>
        <v>300</v>
      </c>
      <c r="AN24" s="14">
        <v>10</v>
      </c>
      <c r="AO24" s="27">
        <f t="shared" si="16"/>
        <v>200</v>
      </c>
      <c r="AP24" s="14"/>
      <c r="AQ24" s="27">
        <f t="shared" si="17"/>
        <v>0</v>
      </c>
      <c r="AR24" s="27">
        <f t="shared" si="18"/>
        <v>200</v>
      </c>
      <c r="AS24" s="14"/>
      <c r="AT24" s="27">
        <f t="shared" si="19"/>
        <v>0</v>
      </c>
      <c r="AU24" s="14"/>
      <c r="AV24" s="27">
        <f t="shared" si="20"/>
        <v>0</v>
      </c>
      <c r="AW24" s="27">
        <f t="shared" si="21"/>
        <v>0</v>
      </c>
      <c r="AX24" s="27">
        <f t="shared" si="22"/>
        <v>1490</v>
      </c>
      <c r="AY24" s="14">
        <v>2000</v>
      </c>
      <c r="AZ24" s="14">
        <v>1490</v>
      </c>
    </row>
    <row r="25" s="77" customFormat="1" ht="25" customHeight="1" spans="1:52">
      <c r="A25" s="14">
        <v>20</v>
      </c>
      <c r="B25" s="14" t="s">
        <v>761</v>
      </c>
      <c r="C25" s="14" t="s">
        <v>761</v>
      </c>
      <c r="D25" s="14" t="s">
        <v>770</v>
      </c>
      <c r="E25" s="90" t="s">
        <v>505</v>
      </c>
      <c r="F25" s="14">
        <v>4</v>
      </c>
      <c r="G25" s="286" t="s">
        <v>771</v>
      </c>
      <c r="H25" s="14"/>
      <c r="I25" s="27">
        <f t="shared" si="0"/>
        <v>0</v>
      </c>
      <c r="J25" s="14"/>
      <c r="K25" s="27">
        <f t="shared" si="1"/>
        <v>0</v>
      </c>
      <c r="L25" s="14"/>
      <c r="M25" s="27">
        <f t="shared" si="2"/>
        <v>0</v>
      </c>
      <c r="N25" s="14"/>
      <c r="O25" s="27">
        <f t="shared" si="3"/>
        <v>0</v>
      </c>
      <c r="P25" s="27">
        <f t="shared" si="4"/>
        <v>0</v>
      </c>
      <c r="Q25" s="14">
        <v>4</v>
      </c>
      <c r="R25" s="27">
        <f t="shared" si="23"/>
        <v>1200</v>
      </c>
      <c r="S25" s="14"/>
      <c r="T25" s="27">
        <f t="shared" si="5"/>
        <v>0</v>
      </c>
      <c r="U25" s="27">
        <f t="shared" si="6"/>
        <v>1200</v>
      </c>
      <c r="V25" s="14"/>
      <c r="W25" s="27">
        <f t="shared" si="7"/>
        <v>0</v>
      </c>
      <c r="X25" s="14"/>
      <c r="Y25" s="27">
        <f t="shared" si="8"/>
        <v>0</v>
      </c>
      <c r="Z25" s="27">
        <f t="shared" si="9"/>
        <v>0</v>
      </c>
      <c r="AA25" s="14"/>
      <c r="AB25" s="27">
        <f t="shared" si="10"/>
        <v>0</v>
      </c>
      <c r="AC25" s="14"/>
      <c r="AD25" s="27">
        <v>0</v>
      </c>
      <c r="AE25" s="14"/>
      <c r="AF25" s="27">
        <f t="shared" si="11"/>
        <v>0</v>
      </c>
      <c r="AG25" s="14"/>
      <c r="AH25" s="27">
        <f t="shared" si="12"/>
        <v>0</v>
      </c>
      <c r="AI25" s="14">
        <v>5</v>
      </c>
      <c r="AJ25" s="27">
        <f t="shared" si="13"/>
        <v>1500</v>
      </c>
      <c r="AK25" s="14"/>
      <c r="AL25" s="27">
        <f t="shared" si="24"/>
        <v>0</v>
      </c>
      <c r="AM25" s="27">
        <f t="shared" si="15"/>
        <v>1500</v>
      </c>
      <c r="AN25" s="14">
        <v>13</v>
      </c>
      <c r="AO25" s="27">
        <f t="shared" si="16"/>
        <v>260</v>
      </c>
      <c r="AP25" s="14"/>
      <c r="AQ25" s="27">
        <f t="shared" si="17"/>
        <v>0</v>
      </c>
      <c r="AR25" s="27">
        <f t="shared" si="18"/>
        <v>260</v>
      </c>
      <c r="AS25" s="14"/>
      <c r="AT25" s="27">
        <f t="shared" si="19"/>
        <v>0</v>
      </c>
      <c r="AU25" s="14"/>
      <c r="AV25" s="27">
        <f t="shared" si="20"/>
        <v>0</v>
      </c>
      <c r="AW25" s="27">
        <f t="shared" si="21"/>
        <v>0</v>
      </c>
      <c r="AX25" s="27">
        <f t="shared" si="22"/>
        <v>2960</v>
      </c>
      <c r="AY25" s="14">
        <v>4000</v>
      </c>
      <c r="AZ25" s="14">
        <v>2960</v>
      </c>
    </row>
    <row r="26" s="77" customFormat="1" ht="25" customHeight="1" spans="1:52">
      <c r="A26" s="14">
        <v>21</v>
      </c>
      <c r="B26" s="14" t="s">
        <v>772</v>
      </c>
      <c r="C26" s="14" t="s">
        <v>593</v>
      </c>
      <c r="D26" s="14" t="s">
        <v>773</v>
      </c>
      <c r="E26" s="90" t="s">
        <v>774</v>
      </c>
      <c r="F26" s="14">
        <v>6</v>
      </c>
      <c r="G26" s="286" t="s">
        <v>775</v>
      </c>
      <c r="H26" s="14"/>
      <c r="I26" s="27">
        <f t="shared" si="0"/>
        <v>0</v>
      </c>
      <c r="J26" s="14"/>
      <c r="K26" s="27">
        <f t="shared" si="1"/>
        <v>0</v>
      </c>
      <c r="L26" s="14"/>
      <c r="M26" s="27">
        <f t="shared" si="2"/>
        <v>0</v>
      </c>
      <c r="N26" s="14"/>
      <c r="O26" s="27">
        <f t="shared" si="3"/>
        <v>0</v>
      </c>
      <c r="P26" s="27">
        <f t="shared" si="4"/>
        <v>0</v>
      </c>
      <c r="Q26" s="14">
        <v>2</v>
      </c>
      <c r="R26" s="27">
        <f t="shared" si="23"/>
        <v>600</v>
      </c>
      <c r="S26" s="14"/>
      <c r="T26" s="27">
        <f t="shared" si="5"/>
        <v>0</v>
      </c>
      <c r="U26" s="27">
        <f t="shared" si="6"/>
        <v>600</v>
      </c>
      <c r="V26" s="14"/>
      <c r="W26" s="27">
        <f t="shared" si="7"/>
        <v>0</v>
      </c>
      <c r="X26" s="14"/>
      <c r="Y26" s="27">
        <f t="shared" si="8"/>
        <v>0</v>
      </c>
      <c r="Z26" s="27">
        <f t="shared" si="9"/>
        <v>0</v>
      </c>
      <c r="AA26" s="14"/>
      <c r="AB26" s="27">
        <f t="shared" si="10"/>
        <v>0</v>
      </c>
      <c r="AC26" s="14"/>
      <c r="AD26" s="27">
        <v>0</v>
      </c>
      <c r="AE26" s="14"/>
      <c r="AF26" s="27">
        <f t="shared" si="11"/>
        <v>0</v>
      </c>
      <c r="AG26" s="14"/>
      <c r="AH26" s="27">
        <f t="shared" si="12"/>
        <v>0</v>
      </c>
      <c r="AI26" s="14"/>
      <c r="AJ26" s="27">
        <f t="shared" si="13"/>
        <v>0</v>
      </c>
      <c r="AK26" s="14">
        <v>24</v>
      </c>
      <c r="AL26" s="27">
        <f t="shared" si="24"/>
        <v>7200</v>
      </c>
      <c r="AM26" s="27">
        <f t="shared" si="15"/>
        <v>7200</v>
      </c>
      <c r="AN26" s="14">
        <v>4</v>
      </c>
      <c r="AO26" s="27">
        <f t="shared" si="16"/>
        <v>80</v>
      </c>
      <c r="AP26" s="14"/>
      <c r="AQ26" s="27">
        <f t="shared" si="17"/>
        <v>0</v>
      </c>
      <c r="AR26" s="27">
        <f t="shared" si="18"/>
        <v>80</v>
      </c>
      <c r="AS26" s="14"/>
      <c r="AT26" s="27">
        <f t="shared" si="19"/>
        <v>0</v>
      </c>
      <c r="AU26" s="14"/>
      <c r="AV26" s="27">
        <f t="shared" si="20"/>
        <v>0</v>
      </c>
      <c r="AW26" s="27">
        <f t="shared" si="21"/>
        <v>0</v>
      </c>
      <c r="AX26" s="27">
        <f t="shared" si="22"/>
        <v>7880</v>
      </c>
      <c r="AY26" s="14">
        <v>6000</v>
      </c>
      <c r="AZ26" s="14">
        <v>5000</v>
      </c>
    </row>
    <row r="27" s="77" customFormat="1" ht="25" customHeight="1" spans="1:52">
      <c r="A27" s="14">
        <v>22</v>
      </c>
      <c r="B27" s="14" t="s">
        <v>776</v>
      </c>
      <c r="C27" s="14" t="s">
        <v>777</v>
      </c>
      <c r="D27" s="14" t="s">
        <v>778</v>
      </c>
      <c r="E27" s="90" t="s">
        <v>779</v>
      </c>
      <c r="F27" s="14">
        <v>6</v>
      </c>
      <c r="G27" s="286" t="s">
        <v>780</v>
      </c>
      <c r="H27" s="14"/>
      <c r="I27" s="27">
        <f t="shared" si="0"/>
        <v>0</v>
      </c>
      <c r="J27" s="14"/>
      <c r="K27" s="27">
        <f t="shared" si="1"/>
        <v>0</v>
      </c>
      <c r="L27" s="14"/>
      <c r="M27" s="27">
        <f t="shared" si="2"/>
        <v>0</v>
      </c>
      <c r="N27" s="14"/>
      <c r="O27" s="27">
        <f t="shared" si="3"/>
        <v>0</v>
      </c>
      <c r="P27" s="27">
        <f t="shared" si="4"/>
        <v>0</v>
      </c>
      <c r="Q27" s="14">
        <v>3.5</v>
      </c>
      <c r="R27" s="27">
        <f t="shared" si="23"/>
        <v>1050</v>
      </c>
      <c r="S27" s="14"/>
      <c r="T27" s="27">
        <f t="shared" si="5"/>
        <v>0</v>
      </c>
      <c r="U27" s="27">
        <f t="shared" si="6"/>
        <v>1050</v>
      </c>
      <c r="V27" s="14">
        <v>1</v>
      </c>
      <c r="W27" s="27">
        <f t="shared" si="7"/>
        <v>400</v>
      </c>
      <c r="X27" s="14"/>
      <c r="Y27" s="27">
        <f t="shared" si="8"/>
        <v>0</v>
      </c>
      <c r="Z27" s="27">
        <f t="shared" si="9"/>
        <v>400</v>
      </c>
      <c r="AA27" s="14"/>
      <c r="AB27" s="27">
        <f t="shared" si="10"/>
        <v>0</v>
      </c>
      <c r="AC27" s="14"/>
      <c r="AD27" s="27">
        <v>0</v>
      </c>
      <c r="AE27" s="14"/>
      <c r="AF27" s="27">
        <f t="shared" si="11"/>
        <v>0</v>
      </c>
      <c r="AG27" s="14"/>
      <c r="AH27" s="27">
        <f t="shared" si="12"/>
        <v>0</v>
      </c>
      <c r="AI27" s="14">
        <v>5</v>
      </c>
      <c r="AJ27" s="27">
        <f t="shared" si="13"/>
        <v>1500</v>
      </c>
      <c r="AK27" s="14"/>
      <c r="AL27" s="27">
        <f t="shared" si="24"/>
        <v>0</v>
      </c>
      <c r="AM27" s="27">
        <f t="shared" si="15"/>
        <v>1500</v>
      </c>
      <c r="AN27" s="14">
        <v>30</v>
      </c>
      <c r="AO27" s="27">
        <f t="shared" si="16"/>
        <v>600</v>
      </c>
      <c r="AP27" s="14">
        <v>40</v>
      </c>
      <c r="AQ27" s="27">
        <f t="shared" ref="AQ27:AQ48" si="25">AP27*20</f>
        <v>800</v>
      </c>
      <c r="AR27" s="27">
        <f t="shared" si="18"/>
        <v>1400</v>
      </c>
      <c r="AS27" s="14"/>
      <c r="AT27" s="27">
        <f t="shared" si="19"/>
        <v>0</v>
      </c>
      <c r="AU27" s="14"/>
      <c r="AV27" s="27">
        <f t="shared" si="20"/>
        <v>0</v>
      </c>
      <c r="AW27" s="27">
        <f t="shared" si="21"/>
        <v>0</v>
      </c>
      <c r="AX27" s="27">
        <f t="shared" si="22"/>
        <v>4350</v>
      </c>
      <c r="AY27" s="14">
        <v>6000</v>
      </c>
      <c r="AZ27" s="14">
        <v>4350</v>
      </c>
    </row>
    <row r="28" s="80" customFormat="1" ht="25" customHeight="1" spans="1:52">
      <c r="A28" s="14">
        <v>23</v>
      </c>
      <c r="B28" s="14" t="s">
        <v>776</v>
      </c>
      <c r="C28" s="14" t="s">
        <v>781</v>
      </c>
      <c r="D28" s="14" t="s">
        <v>782</v>
      </c>
      <c r="E28" s="90" t="s">
        <v>783</v>
      </c>
      <c r="F28" s="14">
        <v>3</v>
      </c>
      <c r="G28" s="286" t="s">
        <v>784</v>
      </c>
      <c r="H28" s="14"/>
      <c r="I28" s="27">
        <f t="shared" si="0"/>
        <v>0</v>
      </c>
      <c r="J28" s="14"/>
      <c r="K28" s="27">
        <f t="shared" si="1"/>
        <v>0</v>
      </c>
      <c r="L28" s="14"/>
      <c r="M28" s="27">
        <f t="shared" si="2"/>
        <v>0</v>
      </c>
      <c r="N28" s="14"/>
      <c r="O28" s="27">
        <f t="shared" si="3"/>
        <v>0</v>
      </c>
      <c r="P28" s="27">
        <f t="shared" si="4"/>
        <v>0</v>
      </c>
      <c r="Q28" s="14">
        <v>1</v>
      </c>
      <c r="R28" s="27">
        <f t="shared" si="23"/>
        <v>300</v>
      </c>
      <c r="S28" s="14"/>
      <c r="T28" s="27">
        <f t="shared" si="5"/>
        <v>0</v>
      </c>
      <c r="U28" s="27">
        <f t="shared" si="6"/>
        <v>300</v>
      </c>
      <c r="V28" s="14"/>
      <c r="W28" s="27">
        <f t="shared" si="7"/>
        <v>0</v>
      </c>
      <c r="X28" s="14"/>
      <c r="Y28" s="27">
        <f t="shared" si="8"/>
        <v>0</v>
      </c>
      <c r="Z28" s="27">
        <f t="shared" si="9"/>
        <v>0</v>
      </c>
      <c r="AA28" s="14"/>
      <c r="AB28" s="27">
        <f t="shared" si="10"/>
        <v>0</v>
      </c>
      <c r="AC28" s="14"/>
      <c r="AD28" s="27">
        <v>0</v>
      </c>
      <c r="AE28" s="14"/>
      <c r="AF28" s="27">
        <f t="shared" si="11"/>
        <v>0</v>
      </c>
      <c r="AG28" s="14"/>
      <c r="AH28" s="27">
        <f t="shared" si="12"/>
        <v>0</v>
      </c>
      <c r="AI28" s="14"/>
      <c r="AJ28" s="27">
        <f t="shared" si="13"/>
        <v>0</v>
      </c>
      <c r="AK28" s="14"/>
      <c r="AL28" s="27">
        <f t="shared" si="24"/>
        <v>0</v>
      </c>
      <c r="AM28" s="27">
        <f t="shared" si="15"/>
        <v>0</v>
      </c>
      <c r="AN28" s="14">
        <v>20</v>
      </c>
      <c r="AO28" s="27">
        <f t="shared" si="16"/>
        <v>400</v>
      </c>
      <c r="AP28" s="14"/>
      <c r="AQ28" s="27">
        <f t="shared" si="25"/>
        <v>0</v>
      </c>
      <c r="AR28" s="27">
        <f t="shared" si="18"/>
        <v>400</v>
      </c>
      <c r="AS28" s="14"/>
      <c r="AT28" s="27">
        <f t="shared" si="19"/>
        <v>0</v>
      </c>
      <c r="AU28" s="14"/>
      <c r="AV28" s="27">
        <f t="shared" si="20"/>
        <v>0</v>
      </c>
      <c r="AW28" s="27">
        <f t="shared" si="21"/>
        <v>0</v>
      </c>
      <c r="AX28" s="27">
        <f t="shared" si="22"/>
        <v>700</v>
      </c>
      <c r="AY28" s="14">
        <v>3000</v>
      </c>
      <c r="AZ28" s="14">
        <v>700</v>
      </c>
    </row>
    <row r="29" s="80" customFormat="1" ht="25" customHeight="1" spans="1:52">
      <c r="A29" s="14">
        <v>24</v>
      </c>
      <c r="B29" s="14" t="s">
        <v>785</v>
      </c>
      <c r="C29" s="14" t="s">
        <v>786</v>
      </c>
      <c r="D29" s="14" t="s">
        <v>787</v>
      </c>
      <c r="E29" s="90" t="s">
        <v>788</v>
      </c>
      <c r="F29" s="93">
        <v>2</v>
      </c>
      <c r="G29" s="286" t="s">
        <v>789</v>
      </c>
      <c r="H29" s="14"/>
      <c r="I29" s="27">
        <f t="shared" si="0"/>
        <v>0</v>
      </c>
      <c r="J29" s="14"/>
      <c r="K29" s="27">
        <f t="shared" si="1"/>
        <v>0</v>
      </c>
      <c r="L29" s="14"/>
      <c r="M29" s="27">
        <f t="shared" si="2"/>
        <v>0</v>
      </c>
      <c r="N29" s="14"/>
      <c r="O29" s="27">
        <f t="shared" si="3"/>
        <v>0</v>
      </c>
      <c r="P29" s="27">
        <f t="shared" si="4"/>
        <v>0</v>
      </c>
      <c r="Q29" s="14"/>
      <c r="R29" s="27">
        <f t="shared" si="23"/>
        <v>0</v>
      </c>
      <c r="S29" s="14"/>
      <c r="T29" s="27">
        <f t="shared" si="5"/>
        <v>0</v>
      </c>
      <c r="U29" s="27">
        <f t="shared" si="6"/>
        <v>0</v>
      </c>
      <c r="V29" s="14"/>
      <c r="W29" s="27">
        <f t="shared" si="7"/>
        <v>0</v>
      </c>
      <c r="X29" s="14"/>
      <c r="Y29" s="27">
        <f t="shared" si="8"/>
        <v>0</v>
      </c>
      <c r="Z29" s="27">
        <f t="shared" si="9"/>
        <v>0</v>
      </c>
      <c r="AA29" s="14"/>
      <c r="AB29" s="27">
        <f t="shared" si="10"/>
        <v>0</v>
      </c>
      <c r="AC29" s="14"/>
      <c r="AD29" s="27">
        <v>0</v>
      </c>
      <c r="AE29" s="14"/>
      <c r="AF29" s="27">
        <f t="shared" si="11"/>
        <v>0</v>
      </c>
      <c r="AG29" s="14"/>
      <c r="AH29" s="27">
        <f t="shared" si="12"/>
        <v>0</v>
      </c>
      <c r="AI29" s="14"/>
      <c r="AJ29" s="27">
        <f t="shared" si="13"/>
        <v>0</v>
      </c>
      <c r="AK29" s="14"/>
      <c r="AL29" s="27">
        <f t="shared" si="24"/>
        <v>0</v>
      </c>
      <c r="AM29" s="27">
        <f t="shared" si="15"/>
        <v>0</v>
      </c>
      <c r="AN29" s="14">
        <v>20</v>
      </c>
      <c r="AO29" s="27">
        <f t="shared" si="16"/>
        <v>400</v>
      </c>
      <c r="AP29" s="14"/>
      <c r="AQ29" s="27">
        <f t="shared" si="25"/>
        <v>0</v>
      </c>
      <c r="AR29" s="27">
        <f t="shared" si="18"/>
        <v>400</v>
      </c>
      <c r="AS29" s="14"/>
      <c r="AT29" s="27">
        <f t="shared" si="19"/>
        <v>0</v>
      </c>
      <c r="AU29" s="14"/>
      <c r="AV29" s="27">
        <f t="shared" si="20"/>
        <v>0</v>
      </c>
      <c r="AW29" s="27">
        <f t="shared" si="21"/>
        <v>0</v>
      </c>
      <c r="AX29" s="27">
        <f t="shared" si="22"/>
        <v>400</v>
      </c>
      <c r="AY29" s="14">
        <v>2000</v>
      </c>
      <c r="AZ29" s="59">
        <v>400</v>
      </c>
    </row>
    <row r="30" s="77" customFormat="1" ht="25" customHeight="1" spans="1:52">
      <c r="A30" s="14">
        <v>25</v>
      </c>
      <c r="B30" s="14" t="s">
        <v>790</v>
      </c>
      <c r="C30" s="14" t="s">
        <v>791</v>
      </c>
      <c r="D30" s="14" t="s">
        <v>792</v>
      </c>
      <c r="E30" s="90" t="s">
        <v>793</v>
      </c>
      <c r="F30" s="14">
        <v>2</v>
      </c>
      <c r="G30" s="286" t="s">
        <v>794</v>
      </c>
      <c r="H30" s="14"/>
      <c r="I30" s="27">
        <f t="shared" si="0"/>
        <v>0</v>
      </c>
      <c r="J30" s="14"/>
      <c r="K30" s="27">
        <f t="shared" si="1"/>
        <v>0</v>
      </c>
      <c r="L30" s="14"/>
      <c r="M30" s="27">
        <f t="shared" si="2"/>
        <v>0</v>
      </c>
      <c r="N30" s="14"/>
      <c r="O30" s="27">
        <f t="shared" si="3"/>
        <v>0</v>
      </c>
      <c r="P30" s="27">
        <f t="shared" si="4"/>
        <v>0</v>
      </c>
      <c r="Q30" s="14">
        <v>1</v>
      </c>
      <c r="R30" s="27">
        <f t="shared" si="23"/>
        <v>300</v>
      </c>
      <c r="S30" s="14"/>
      <c r="T30" s="27">
        <f t="shared" si="5"/>
        <v>0</v>
      </c>
      <c r="U30" s="27">
        <f t="shared" si="6"/>
        <v>300</v>
      </c>
      <c r="V30" s="14"/>
      <c r="W30" s="27">
        <f t="shared" si="7"/>
        <v>0</v>
      </c>
      <c r="X30" s="14"/>
      <c r="Y30" s="27">
        <f t="shared" si="8"/>
        <v>0</v>
      </c>
      <c r="Z30" s="27">
        <f t="shared" si="9"/>
        <v>0</v>
      </c>
      <c r="AA30" s="14"/>
      <c r="AB30" s="27">
        <f t="shared" si="10"/>
        <v>0</v>
      </c>
      <c r="AC30" s="14"/>
      <c r="AD30" s="27">
        <v>0</v>
      </c>
      <c r="AE30" s="14"/>
      <c r="AF30" s="27">
        <f t="shared" si="11"/>
        <v>0</v>
      </c>
      <c r="AG30" s="14"/>
      <c r="AH30" s="27">
        <f t="shared" si="12"/>
        <v>0</v>
      </c>
      <c r="AI30" s="14">
        <v>4</v>
      </c>
      <c r="AJ30" s="27">
        <f t="shared" si="13"/>
        <v>1200</v>
      </c>
      <c r="AK30" s="14"/>
      <c r="AL30" s="27">
        <f t="shared" si="24"/>
        <v>0</v>
      </c>
      <c r="AM30" s="27">
        <f t="shared" si="15"/>
        <v>1200</v>
      </c>
      <c r="AN30" s="14"/>
      <c r="AO30" s="27">
        <f t="shared" si="16"/>
        <v>0</v>
      </c>
      <c r="AP30" s="14"/>
      <c r="AQ30" s="27">
        <f t="shared" si="25"/>
        <v>0</v>
      </c>
      <c r="AR30" s="27">
        <f t="shared" si="18"/>
        <v>0</v>
      </c>
      <c r="AS30" s="14"/>
      <c r="AT30" s="27">
        <f t="shared" si="19"/>
        <v>0</v>
      </c>
      <c r="AU30" s="14"/>
      <c r="AV30" s="27">
        <f t="shared" si="20"/>
        <v>0</v>
      </c>
      <c r="AW30" s="27">
        <f t="shared" si="21"/>
        <v>0</v>
      </c>
      <c r="AX30" s="27">
        <f t="shared" si="22"/>
        <v>1500</v>
      </c>
      <c r="AY30" s="14">
        <v>2000</v>
      </c>
      <c r="AZ30" s="14">
        <v>1500</v>
      </c>
    </row>
    <row r="31" s="77" customFormat="1" ht="25" customHeight="1" spans="1:52">
      <c r="A31" s="14">
        <v>26</v>
      </c>
      <c r="B31" s="14" t="s">
        <v>790</v>
      </c>
      <c r="C31" s="14" t="s">
        <v>122</v>
      </c>
      <c r="D31" s="14" t="s">
        <v>795</v>
      </c>
      <c r="E31" s="90" t="s">
        <v>796</v>
      </c>
      <c r="F31" s="14">
        <v>3</v>
      </c>
      <c r="G31" s="286" t="s">
        <v>797</v>
      </c>
      <c r="H31" s="14"/>
      <c r="I31" s="27">
        <f t="shared" si="0"/>
        <v>0</v>
      </c>
      <c r="J31" s="14"/>
      <c r="K31" s="27">
        <f t="shared" si="1"/>
        <v>0</v>
      </c>
      <c r="L31" s="14"/>
      <c r="M31" s="27">
        <f t="shared" si="2"/>
        <v>0</v>
      </c>
      <c r="N31" s="14"/>
      <c r="O31" s="27">
        <f t="shared" si="3"/>
        <v>0</v>
      </c>
      <c r="P31" s="27">
        <f t="shared" si="4"/>
        <v>0</v>
      </c>
      <c r="Q31" s="14">
        <v>2</v>
      </c>
      <c r="R31" s="27">
        <f t="shared" si="23"/>
        <v>600</v>
      </c>
      <c r="S31" s="14"/>
      <c r="T31" s="27">
        <f t="shared" si="5"/>
        <v>0</v>
      </c>
      <c r="U31" s="27">
        <f t="shared" si="6"/>
        <v>600</v>
      </c>
      <c r="V31" s="14"/>
      <c r="W31" s="27">
        <f t="shared" si="7"/>
        <v>0</v>
      </c>
      <c r="X31" s="14"/>
      <c r="Y31" s="27">
        <f t="shared" si="8"/>
        <v>0</v>
      </c>
      <c r="Z31" s="27">
        <f t="shared" si="9"/>
        <v>0</v>
      </c>
      <c r="AA31" s="14"/>
      <c r="AB31" s="27">
        <f t="shared" si="10"/>
        <v>0</v>
      </c>
      <c r="AC31" s="14"/>
      <c r="AD31" s="27">
        <v>0</v>
      </c>
      <c r="AE31" s="14"/>
      <c r="AF31" s="27">
        <f t="shared" si="11"/>
        <v>0</v>
      </c>
      <c r="AG31" s="14"/>
      <c r="AH31" s="27">
        <f t="shared" si="12"/>
        <v>0</v>
      </c>
      <c r="AI31" s="14">
        <v>4</v>
      </c>
      <c r="AJ31" s="27">
        <f t="shared" si="13"/>
        <v>1200</v>
      </c>
      <c r="AK31" s="14"/>
      <c r="AL31" s="27">
        <f t="shared" si="24"/>
        <v>0</v>
      </c>
      <c r="AM31" s="27">
        <f t="shared" si="15"/>
        <v>1200</v>
      </c>
      <c r="AN31" s="14">
        <v>8</v>
      </c>
      <c r="AO31" s="27">
        <f t="shared" si="16"/>
        <v>160</v>
      </c>
      <c r="AP31" s="14"/>
      <c r="AQ31" s="27">
        <f t="shared" si="25"/>
        <v>0</v>
      </c>
      <c r="AR31" s="27">
        <f t="shared" si="18"/>
        <v>160</v>
      </c>
      <c r="AS31" s="14"/>
      <c r="AT31" s="27">
        <f t="shared" si="19"/>
        <v>0</v>
      </c>
      <c r="AU31" s="14"/>
      <c r="AV31" s="27">
        <f t="shared" si="20"/>
        <v>0</v>
      </c>
      <c r="AW31" s="27">
        <f t="shared" si="21"/>
        <v>0</v>
      </c>
      <c r="AX31" s="27">
        <f t="shared" si="22"/>
        <v>1960</v>
      </c>
      <c r="AY31" s="14">
        <v>3000</v>
      </c>
      <c r="AZ31" s="14">
        <v>1960</v>
      </c>
    </row>
    <row r="32" s="77" customFormat="1" ht="25" customHeight="1" spans="1:52">
      <c r="A32" s="14">
        <v>27</v>
      </c>
      <c r="B32" s="14" t="s">
        <v>790</v>
      </c>
      <c r="C32" s="14" t="s">
        <v>122</v>
      </c>
      <c r="D32" s="14" t="s">
        <v>798</v>
      </c>
      <c r="E32" s="90" t="s">
        <v>722</v>
      </c>
      <c r="F32" s="14">
        <v>3</v>
      </c>
      <c r="G32" s="286" t="s">
        <v>799</v>
      </c>
      <c r="H32" s="14"/>
      <c r="I32" s="27">
        <f t="shared" si="0"/>
        <v>0</v>
      </c>
      <c r="J32" s="14"/>
      <c r="K32" s="27">
        <f t="shared" si="1"/>
        <v>0</v>
      </c>
      <c r="L32" s="14"/>
      <c r="M32" s="27">
        <f t="shared" si="2"/>
        <v>0</v>
      </c>
      <c r="N32" s="14"/>
      <c r="O32" s="27">
        <f t="shared" si="3"/>
        <v>0</v>
      </c>
      <c r="P32" s="27">
        <f t="shared" si="4"/>
        <v>0</v>
      </c>
      <c r="Q32" s="14">
        <v>1</v>
      </c>
      <c r="R32" s="27">
        <f t="shared" si="23"/>
        <v>300</v>
      </c>
      <c r="S32" s="14"/>
      <c r="T32" s="27">
        <f t="shared" si="5"/>
        <v>0</v>
      </c>
      <c r="U32" s="27">
        <f t="shared" si="6"/>
        <v>300</v>
      </c>
      <c r="V32" s="14"/>
      <c r="W32" s="27">
        <f t="shared" si="7"/>
        <v>0</v>
      </c>
      <c r="X32" s="14"/>
      <c r="Y32" s="27">
        <f t="shared" si="8"/>
        <v>0</v>
      </c>
      <c r="Z32" s="27">
        <f t="shared" si="9"/>
        <v>0</v>
      </c>
      <c r="AA32" s="14"/>
      <c r="AB32" s="27">
        <f t="shared" si="10"/>
        <v>0</v>
      </c>
      <c r="AC32" s="14"/>
      <c r="AD32" s="27">
        <v>0</v>
      </c>
      <c r="AE32" s="14">
        <v>3</v>
      </c>
      <c r="AF32" s="27">
        <f t="shared" ref="AF32:AF48" si="26">AE32*1000</f>
        <v>3000</v>
      </c>
      <c r="AG32" s="14"/>
      <c r="AH32" s="27">
        <f t="shared" si="12"/>
        <v>0</v>
      </c>
      <c r="AI32" s="14">
        <v>4</v>
      </c>
      <c r="AJ32" s="27">
        <f t="shared" si="13"/>
        <v>1200</v>
      </c>
      <c r="AK32" s="14"/>
      <c r="AL32" s="27">
        <f t="shared" si="24"/>
        <v>0</v>
      </c>
      <c r="AM32" s="27">
        <f t="shared" si="15"/>
        <v>4200</v>
      </c>
      <c r="AN32" s="14">
        <v>25</v>
      </c>
      <c r="AO32" s="27">
        <f t="shared" si="16"/>
        <v>500</v>
      </c>
      <c r="AP32" s="14"/>
      <c r="AQ32" s="27">
        <f t="shared" si="25"/>
        <v>0</v>
      </c>
      <c r="AR32" s="27">
        <f t="shared" si="18"/>
        <v>500</v>
      </c>
      <c r="AS32" s="14"/>
      <c r="AT32" s="27">
        <f t="shared" si="19"/>
        <v>0</v>
      </c>
      <c r="AU32" s="14"/>
      <c r="AV32" s="27">
        <f t="shared" si="20"/>
        <v>0</v>
      </c>
      <c r="AW32" s="27">
        <f t="shared" si="21"/>
        <v>0</v>
      </c>
      <c r="AX32" s="27">
        <f t="shared" si="22"/>
        <v>5000</v>
      </c>
      <c r="AY32" s="14">
        <v>3000</v>
      </c>
      <c r="AZ32" s="14">
        <v>3000</v>
      </c>
    </row>
    <row r="33" s="77" customFormat="1" ht="25" customHeight="1" spans="1:52">
      <c r="A33" s="14">
        <v>28</v>
      </c>
      <c r="B33" s="14" t="s">
        <v>790</v>
      </c>
      <c r="C33" s="14" t="s">
        <v>800</v>
      </c>
      <c r="D33" s="14" t="s">
        <v>801</v>
      </c>
      <c r="E33" s="90" t="s">
        <v>802</v>
      </c>
      <c r="F33" s="14">
        <v>1</v>
      </c>
      <c r="G33" s="286" t="s">
        <v>803</v>
      </c>
      <c r="H33" s="14"/>
      <c r="I33" s="27">
        <f t="shared" si="0"/>
        <v>0</v>
      </c>
      <c r="J33" s="14"/>
      <c r="K33" s="27">
        <f t="shared" si="1"/>
        <v>0</v>
      </c>
      <c r="L33" s="14"/>
      <c r="M33" s="27">
        <f t="shared" si="2"/>
        <v>0</v>
      </c>
      <c r="N33" s="14"/>
      <c r="O33" s="27">
        <f t="shared" si="3"/>
        <v>0</v>
      </c>
      <c r="P33" s="27">
        <f t="shared" si="4"/>
        <v>0</v>
      </c>
      <c r="Q33" s="14">
        <v>1.2</v>
      </c>
      <c r="R33" s="27">
        <f t="shared" si="23"/>
        <v>360</v>
      </c>
      <c r="S33" s="14"/>
      <c r="T33" s="27">
        <f t="shared" si="5"/>
        <v>0</v>
      </c>
      <c r="U33" s="27">
        <f t="shared" si="6"/>
        <v>360</v>
      </c>
      <c r="V33" s="14"/>
      <c r="W33" s="27">
        <f t="shared" si="7"/>
        <v>0</v>
      </c>
      <c r="X33" s="14"/>
      <c r="Y33" s="27">
        <f t="shared" si="8"/>
        <v>0</v>
      </c>
      <c r="Z33" s="27">
        <f t="shared" si="9"/>
        <v>0</v>
      </c>
      <c r="AA33" s="14"/>
      <c r="AB33" s="27">
        <f t="shared" si="10"/>
        <v>0</v>
      </c>
      <c r="AC33" s="14"/>
      <c r="AD33" s="27">
        <v>0</v>
      </c>
      <c r="AE33" s="14"/>
      <c r="AF33" s="27">
        <f t="shared" si="26"/>
        <v>0</v>
      </c>
      <c r="AG33" s="14"/>
      <c r="AH33" s="27">
        <f t="shared" si="12"/>
        <v>0</v>
      </c>
      <c r="AI33" s="14"/>
      <c r="AJ33" s="27">
        <f t="shared" si="13"/>
        <v>0</v>
      </c>
      <c r="AK33" s="14"/>
      <c r="AL33" s="27">
        <f t="shared" si="24"/>
        <v>0</v>
      </c>
      <c r="AM33" s="27">
        <f t="shared" si="15"/>
        <v>0</v>
      </c>
      <c r="AN33" s="14">
        <v>5</v>
      </c>
      <c r="AO33" s="27">
        <f t="shared" si="16"/>
        <v>100</v>
      </c>
      <c r="AP33" s="14"/>
      <c r="AQ33" s="27">
        <f t="shared" si="25"/>
        <v>0</v>
      </c>
      <c r="AR33" s="27">
        <f t="shared" si="18"/>
        <v>100</v>
      </c>
      <c r="AS33" s="14"/>
      <c r="AT33" s="27">
        <f t="shared" si="19"/>
        <v>0</v>
      </c>
      <c r="AU33" s="14"/>
      <c r="AV33" s="27">
        <f t="shared" si="20"/>
        <v>0</v>
      </c>
      <c r="AW33" s="27">
        <f t="shared" si="21"/>
        <v>0</v>
      </c>
      <c r="AX33" s="27">
        <f t="shared" si="22"/>
        <v>460</v>
      </c>
      <c r="AY33" s="14">
        <v>1000</v>
      </c>
      <c r="AZ33" s="14">
        <v>460</v>
      </c>
    </row>
    <row r="34" s="77" customFormat="1" ht="25" customHeight="1" spans="1:52">
      <c r="A34" s="14">
        <v>29</v>
      </c>
      <c r="B34" s="14" t="s">
        <v>790</v>
      </c>
      <c r="C34" s="14" t="s">
        <v>122</v>
      </c>
      <c r="D34" s="14" t="s">
        <v>804</v>
      </c>
      <c r="E34" s="90" t="s">
        <v>796</v>
      </c>
      <c r="F34" s="14">
        <v>1</v>
      </c>
      <c r="G34" s="286" t="s">
        <v>805</v>
      </c>
      <c r="H34" s="14"/>
      <c r="I34" s="27">
        <f t="shared" si="0"/>
        <v>0</v>
      </c>
      <c r="J34" s="14"/>
      <c r="K34" s="27">
        <f t="shared" si="1"/>
        <v>0</v>
      </c>
      <c r="L34" s="14"/>
      <c r="M34" s="27">
        <f t="shared" si="2"/>
        <v>0</v>
      </c>
      <c r="N34" s="14"/>
      <c r="O34" s="27">
        <f t="shared" si="3"/>
        <v>0</v>
      </c>
      <c r="P34" s="27">
        <f t="shared" si="4"/>
        <v>0</v>
      </c>
      <c r="Q34" s="14"/>
      <c r="R34" s="27">
        <f t="shared" si="23"/>
        <v>0</v>
      </c>
      <c r="S34" s="14"/>
      <c r="T34" s="27">
        <f t="shared" si="5"/>
        <v>0</v>
      </c>
      <c r="U34" s="27">
        <f t="shared" si="6"/>
        <v>0</v>
      </c>
      <c r="V34" s="14"/>
      <c r="W34" s="27">
        <f t="shared" si="7"/>
        <v>0</v>
      </c>
      <c r="X34" s="14"/>
      <c r="Y34" s="27">
        <f t="shared" si="8"/>
        <v>0</v>
      </c>
      <c r="Z34" s="27">
        <f t="shared" si="9"/>
        <v>0</v>
      </c>
      <c r="AA34" s="14"/>
      <c r="AB34" s="27">
        <f t="shared" si="10"/>
        <v>0</v>
      </c>
      <c r="AC34" s="14"/>
      <c r="AD34" s="27">
        <v>0</v>
      </c>
      <c r="AE34" s="14"/>
      <c r="AF34" s="27">
        <f t="shared" si="26"/>
        <v>0</v>
      </c>
      <c r="AG34" s="14"/>
      <c r="AH34" s="27">
        <f t="shared" si="12"/>
        <v>0</v>
      </c>
      <c r="AI34" s="14"/>
      <c r="AJ34" s="27">
        <f t="shared" si="13"/>
        <v>0</v>
      </c>
      <c r="AK34" s="14"/>
      <c r="AL34" s="27">
        <f t="shared" si="24"/>
        <v>0</v>
      </c>
      <c r="AM34" s="27">
        <f t="shared" si="15"/>
        <v>0</v>
      </c>
      <c r="AN34" s="14">
        <v>11</v>
      </c>
      <c r="AO34" s="27">
        <f t="shared" si="16"/>
        <v>220</v>
      </c>
      <c r="AP34" s="14">
        <v>18</v>
      </c>
      <c r="AQ34" s="27">
        <f t="shared" si="25"/>
        <v>360</v>
      </c>
      <c r="AR34" s="27">
        <f t="shared" si="18"/>
        <v>580</v>
      </c>
      <c r="AS34" s="14"/>
      <c r="AT34" s="27">
        <f t="shared" si="19"/>
        <v>0</v>
      </c>
      <c r="AU34" s="14"/>
      <c r="AV34" s="27">
        <f t="shared" si="20"/>
        <v>0</v>
      </c>
      <c r="AW34" s="27">
        <f t="shared" si="21"/>
        <v>0</v>
      </c>
      <c r="AX34" s="27">
        <f t="shared" si="22"/>
        <v>580</v>
      </c>
      <c r="AY34" s="14">
        <v>1000</v>
      </c>
      <c r="AZ34" s="14">
        <v>580</v>
      </c>
    </row>
    <row r="35" s="77" customFormat="1" ht="25" customHeight="1" spans="1:52">
      <c r="A35" s="14">
        <v>30</v>
      </c>
      <c r="B35" s="14" t="s">
        <v>790</v>
      </c>
      <c r="C35" s="14" t="s">
        <v>806</v>
      </c>
      <c r="D35" s="14" t="s">
        <v>807</v>
      </c>
      <c r="E35" s="90" t="s">
        <v>783</v>
      </c>
      <c r="F35" s="14">
        <v>1</v>
      </c>
      <c r="G35" s="286" t="s">
        <v>808</v>
      </c>
      <c r="H35" s="14"/>
      <c r="I35" s="27">
        <f t="shared" si="0"/>
        <v>0</v>
      </c>
      <c r="J35" s="14"/>
      <c r="K35" s="27">
        <f t="shared" si="1"/>
        <v>0</v>
      </c>
      <c r="L35" s="14"/>
      <c r="M35" s="27">
        <f t="shared" si="2"/>
        <v>0</v>
      </c>
      <c r="N35" s="14"/>
      <c r="O35" s="27">
        <f t="shared" si="3"/>
        <v>0</v>
      </c>
      <c r="P35" s="27">
        <f t="shared" si="4"/>
        <v>0</v>
      </c>
      <c r="Q35" s="14">
        <v>1</v>
      </c>
      <c r="R35" s="27">
        <f t="shared" si="23"/>
        <v>300</v>
      </c>
      <c r="S35" s="14"/>
      <c r="T35" s="27">
        <f t="shared" si="5"/>
        <v>0</v>
      </c>
      <c r="U35" s="27">
        <f t="shared" si="6"/>
        <v>300</v>
      </c>
      <c r="V35" s="14"/>
      <c r="W35" s="27">
        <f t="shared" si="7"/>
        <v>0</v>
      </c>
      <c r="X35" s="14"/>
      <c r="Y35" s="27">
        <f t="shared" si="8"/>
        <v>0</v>
      </c>
      <c r="Z35" s="27">
        <f t="shared" si="9"/>
        <v>0</v>
      </c>
      <c r="AA35" s="14"/>
      <c r="AB35" s="27">
        <f t="shared" si="10"/>
        <v>0</v>
      </c>
      <c r="AC35" s="14"/>
      <c r="AD35" s="27">
        <v>0</v>
      </c>
      <c r="AE35" s="14"/>
      <c r="AF35" s="27">
        <f t="shared" si="26"/>
        <v>0</v>
      </c>
      <c r="AG35" s="14"/>
      <c r="AH35" s="27">
        <f t="shared" si="12"/>
        <v>0</v>
      </c>
      <c r="AI35" s="14"/>
      <c r="AJ35" s="27">
        <f t="shared" si="13"/>
        <v>0</v>
      </c>
      <c r="AK35" s="14"/>
      <c r="AL35" s="27">
        <f t="shared" si="24"/>
        <v>0</v>
      </c>
      <c r="AM35" s="27">
        <f t="shared" si="15"/>
        <v>0</v>
      </c>
      <c r="AN35" s="14">
        <v>8</v>
      </c>
      <c r="AO35" s="27">
        <f t="shared" si="16"/>
        <v>160</v>
      </c>
      <c r="AP35" s="14"/>
      <c r="AQ35" s="27">
        <f t="shared" si="25"/>
        <v>0</v>
      </c>
      <c r="AR35" s="27">
        <f t="shared" si="18"/>
        <v>160</v>
      </c>
      <c r="AS35" s="14"/>
      <c r="AT35" s="27">
        <f t="shared" si="19"/>
        <v>0</v>
      </c>
      <c r="AU35" s="14"/>
      <c r="AV35" s="27">
        <f t="shared" si="20"/>
        <v>0</v>
      </c>
      <c r="AW35" s="27">
        <f t="shared" si="21"/>
        <v>0</v>
      </c>
      <c r="AX35" s="27">
        <f t="shared" si="22"/>
        <v>460</v>
      </c>
      <c r="AY35" s="14">
        <v>1000</v>
      </c>
      <c r="AZ35" s="14">
        <v>460</v>
      </c>
    </row>
    <row r="36" s="77" customFormat="1" ht="25" customHeight="1" spans="1:52">
      <c r="A36" s="14">
        <v>31</v>
      </c>
      <c r="B36" s="14" t="s">
        <v>790</v>
      </c>
      <c r="C36" s="14" t="s">
        <v>809</v>
      </c>
      <c r="D36" s="14" t="s">
        <v>810</v>
      </c>
      <c r="E36" s="90" t="s">
        <v>811</v>
      </c>
      <c r="F36" s="14">
        <v>2</v>
      </c>
      <c r="G36" s="286" t="s">
        <v>812</v>
      </c>
      <c r="H36" s="14"/>
      <c r="I36" s="27">
        <f t="shared" si="0"/>
        <v>0</v>
      </c>
      <c r="J36" s="14"/>
      <c r="K36" s="27">
        <f t="shared" si="1"/>
        <v>0</v>
      </c>
      <c r="L36" s="14"/>
      <c r="M36" s="27">
        <f t="shared" si="2"/>
        <v>0</v>
      </c>
      <c r="N36" s="14"/>
      <c r="O36" s="27">
        <f t="shared" si="3"/>
        <v>0</v>
      </c>
      <c r="P36" s="27">
        <f t="shared" si="4"/>
        <v>0</v>
      </c>
      <c r="Q36" s="14">
        <v>1</v>
      </c>
      <c r="R36" s="27">
        <f t="shared" si="23"/>
        <v>300</v>
      </c>
      <c r="S36" s="14"/>
      <c r="T36" s="27">
        <f t="shared" si="5"/>
        <v>0</v>
      </c>
      <c r="U36" s="27">
        <f t="shared" si="6"/>
        <v>300</v>
      </c>
      <c r="V36" s="14"/>
      <c r="W36" s="27">
        <f t="shared" si="7"/>
        <v>0</v>
      </c>
      <c r="X36" s="14"/>
      <c r="Y36" s="27">
        <f t="shared" si="8"/>
        <v>0</v>
      </c>
      <c r="Z36" s="27">
        <f t="shared" si="9"/>
        <v>0</v>
      </c>
      <c r="AA36" s="14"/>
      <c r="AB36" s="27">
        <f t="shared" si="10"/>
        <v>0</v>
      </c>
      <c r="AC36" s="14"/>
      <c r="AD36" s="27">
        <v>0</v>
      </c>
      <c r="AE36" s="14"/>
      <c r="AF36" s="27">
        <f t="shared" si="26"/>
        <v>0</v>
      </c>
      <c r="AG36" s="14"/>
      <c r="AH36" s="27">
        <f t="shared" si="12"/>
        <v>0</v>
      </c>
      <c r="AI36" s="14"/>
      <c r="AJ36" s="27">
        <f t="shared" si="13"/>
        <v>0</v>
      </c>
      <c r="AK36" s="14"/>
      <c r="AL36" s="27">
        <f t="shared" si="24"/>
        <v>0</v>
      </c>
      <c r="AM36" s="27">
        <f t="shared" si="15"/>
        <v>0</v>
      </c>
      <c r="AN36" s="14">
        <v>12</v>
      </c>
      <c r="AO36" s="27">
        <f t="shared" si="16"/>
        <v>240</v>
      </c>
      <c r="AP36" s="14"/>
      <c r="AQ36" s="27">
        <f t="shared" si="25"/>
        <v>0</v>
      </c>
      <c r="AR36" s="27">
        <f t="shared" si="18"/>
        <v>240</v>
      </c>
      <c r="AS36" s="14"/>
      <c r="AT36" s="27">
        <f t="shared" si="19"/>
        <v>0</v>
      </c>
      <c r="AU36" s="14"/>
      <c r="AV36" s="27">
        <f t="shared" si="20"/>
        <v>0</v>
      </c>
      <c r="AW36" s="27">
        <f t="shared" si="21"/>
        <v>0</v>
      </c>
      <c r="AX36" s="27">
        <f t="shared" si="22"/>
        <v>540</v>
      </c>
      <c r="AY36" s="14">
        <v>2000</v>
      </c>
      <c r="AZ36" s="14">
        <v>540</v>
      </c>
    </row>
    <row r="37" s="77" customFormat="1" ht="25" customHeight="1" spans="1:52">
      <c r="A37" s="14">
        <v>32</v>
      </c>
      <c r="B37" s="14" t="s">
        <v>790</v>
      </c>
      <c r="C37" s="14" t="s">
        <v>813</v>
      </c>
      <c r="D37" s="14" t="s">
        <v>814</v>
      </c>
      <c r="E37" s="90" t="s">
        <v>815</v>
      </c>
      <c r="F37" s="14">
        <v>1</v>
      </c>
      <c r="G37" s="286" t="s">
        <v>816</v>
      </c>
      <c r="H37" s="14"/>
      <c r="I37" s="27">
        <f t="shared" si="0"/>
        <v>0</v>
      </c>
      <c r="J37" s="14"/>
      <c r="K37" s="27">
        <f t="shared" si="1"/>
        <v>0</v>
      </c>
      <c r="L37" s="14"/>
      <c r="M37" s="27">
        <f t="shared" si="2"/>
        <v>0</v>
      </c>
      <c r="N37" s="14"/>
      <c r="O37" s="27">
        <f t="shared" si="3"/>
        <v>0</v>
      </c>
      <c r="P37" s="27">
        <f t="shared" si="4"/>
        <v>0</v>
      </c>
      <c r="Q37" s="14">
        <v>1</v>
      </c>
      <c r="R37" s="27">
        <f t="shared" si="23"/>
        <v>300</v>
      </c>
      <c r="S37" s="14"/>
      <c r="T37" s="27">
        <f t="shared" si="5"/>
        <v>0</v>
      </c>
      <c r="U37" s="27">
        <f t="shared" si="6"/>
        <v>300</v>
      </c>
      <c r="V37" s="14"/>
      <c r="W37" s="27">
        <f t="shared" si="7"/>
        <v>0</v>
      </c>
      <c r="X37" s="14"/>
      <c r="Y37" s="27">
        <f t="shared" si="8"/>
        <v>0</v>
      </c>
      <c r="Z37" s="27">
        <f t="shared" si="9"/>
        <v>0</v>
      </c>
      <c r="AA37" s="14"/>
      <c r="AB37" s="27">
        <f t="shared" si="10"/>
        <v>0</v>
      </c>
      <c r="AC37" s="14"/>
      <c r="AD37" s="27">
        <v>0</v>
      </c>
      <c r="AE37" s="14"/>
      <c r="AF37" s="27">
        <f t="shared" si="26"/>
        <v>0</v>
      </c>
      <c r="AG37" s="14"/>
      <c r="AH37" s="27">
        <f t="shared" si="12"/>
        <v>0</v>
      </c>
      <c r="AI37" s="14"/>
      <c r="AJ37" s="27">
        <f t="shared" si="13"/>
        <v>0</v>
      </c>
      <c r="AK37" s="14"/>
      <c r="AL37" s="27">
        <f t="shared" si="24"/>
        <v>0</v>
      </c>
      <c r="AM37" s="27">
        <f t="shared" si="15"/>
        <v>0</v>
      </c>
      <c r="AN37" s="14"/>
      <c r="AO37" s="27">
        <f t="shared" si="16"/>
        <v>0</v>
      </c>
      <c r="AP37" s="14"/>
      <c r="AQ37" s="27">
        <f t="shared" si="25"/>
        <v>0</v>
      </c>
      <c r="AR37" s="27">
        <f t="shared" si="18"/>
        <v>0</v>
      </c>
      <c r="AS37" s="14"/>
      <c r="AT37" s="27">
        <f t="shared" si="19"/>
        <v>0</v>
      </c>
      <c r="AU37" s="14"/>
      <c r="AV37" s="27">
        <f t="shared" si="20"/>
        <v>0</v>
      </c>
      <c r="AW37" s="27">
        <f t="shared" si="21"/>
        <v>0</v>
      </c>
      <c r="AX37" s="27">
        <f t="shared" si="22"/>
        <v>300</v>
      </c>
      <c r="AY37" s="14">
        <v>1000</v>
      </c>
      <c r="AZ37" s="14">
        <v>300</v>
      </c>
    </row>
    <row r="38" s="77" customFormat="1" ht="25" customHeight="1" spans="1:52">
      <c r="A38" s="14">
        <v>33</v>
      </c>
      <c r="B38" s="14" t="s">
        <v>790</v>
      </c>
      <c r="C38" s="14" t="s">
        <v>800</v>
      </c>
      <c r="D38" s="14" t="s">
        <v>817</v>
      </c>
      <c r="E38" s="90" t="s">
        <v>751</v>
      </c>
      <c r="F38" s="14">
        <v>5</v>
      </c>
      <c r="G38" s="286" t="s">
        <v>818</v>
      </c>
      <c r="H38" s="14"/>
      <c r="I38" s="27">
        <f t="shared" si="0"/>
        <v>0</v>
      </c>
      <c r="J38" s="14"/>
      <c r="K38" s="27">
        <f t="shared" si="1"/>
        <v>0</v>
      </c>
      <c r="L38" s="14"/>
      <c r="M38" s="27">
        <f t="shared" si="2"/>
        <v>0</v>
      </c>
      <c r="N38" s="14"/>
      <c r="O38" s="27">
        <f t="shared" si="3"/>
        <v>0</v>
      </c>
      <c r="P38" s="27">
        <f t="shared" si="4"/>
        <v>0</v>
      </c>
      <c r="Q38" s="14">
        <v>2.8</v>
      </c>
      <c r="R38" s="27">
        <f t="shared" si="23"/>
        <v>840</v>
      </c>
      <c r="S38" s="14"/>
      <c r="T38" s="27">
        <f t="shared" si="5"/>
        <v>0</v>
      </c>
      <c r="U38" s="27">
        <f t="shared" si="6"/>
        <v>840</v>
      </c>
      <c r="V38" s="14"/>
      <c r="W38" s="27">
        <f t="shared" si="7"/>
        <v>0</v>
      </c>
      <c r="X38" s="14"/>
      <c r="Y38" s="27">
        <f t="shared" si="8"/>
        <v>0</v>
      </c>
      <c r="Z38" s="27">
        <f t="shared" si="9"/>
        <v>0</v>
      </c>
      <c r="AA38" s="14"/>
      <c r="AB38" s="27">
        <f t="shared" si="10"/>
        <v>0</v>
      </c>
      <c r="AC38" s="14"/>
      <c r="AD38" s="27">
        <v>0</v>
      </c>
      <c r="AE38" s="14"/>
      <c r="AF38" s="27">
        <f t="shared" si="26"/>
        <v>0</v>
      </c>
      <c r="AG38" s="14"/>
      <c r="AH38" s="27">
        <f t="shared" si="12"/>
        <v>0</v>
      </c>
      <c r="AI38" s="14"/>
      <c r="AJ38" s="27">
        <f t="shared" si="13"/>
        <v>0</v>
      </c>
      <c r="AK38" s="14"/>
      <c r="AL38" s="27">
        <f t="shared" si="24"/>
        <v>0</v>
      </c>
      <c r="AM38" s="27">
        <f t="shared" si="15"/>
        <v>0</v>
      </c>
      <c r="AN38" s="14">
        <v>22</v>
      </c>
      <c r="AO38" s="27">
        <f t="shared" si="16"/>
        <v>440</v>
      </c>
      <c r="AP38" s="14"/>
      <c r="AQ38" s="27">
        <f t="shared" si="25"/>
        <v>0</v>
      </c>
      <c r="AR38" s="27">
        <f t="shared" si="18"/>
        <v>440</v>
      </c>
      <c r="AS38" s="14"/>
      <c r="AT38" s="27">
        <f t="shared" si="19"/>
        <v>0</v>
      </c>
      <c r="AU38" s="14"/>
      <c r="AV38" s="27">
        <f t="shared" si="20"/>
        <v>0</v>
      </c>
      <c r="AW38" s="27">
        <f t="shared" si="21"/>
        <v>0</v>
      </c>
      <c r="AX38" s="27">
        <f t="shared" si="22"/>
        <v>1280</v>
      </c>
      <c r="AY38" s="14">
        <v>5000</v>
      </c>
      <c r="AZ38" s="14">
        <v>1280</v>
      </c>
    </row>
    <row r="39" s="77" customFormat="1" ht="25" customHeight="1" spans="1:52">
      <c r="A39" s="14">
        <v>34</v>
      </c>
      <c r="B39" s="14" t="s">
        <v>819</v>
      </c>
      <c r="C39" s="14" t="s">
        <v>820</v>
      </c>
      <c r="D39" s="14" t="s">
        <v>821</v>
      </c>
      <c r="E39" s="90" t="s">
        <v>822</v>
      </c>
      <c r="F39" s="14">
        <v>5</v>
      </c>
      <c r="G39" s="286" t="s">
        <v>823</v>
      </c>
      <c r="H39" s="14"/>
      <c r="I39" s="27">
        <f t="shared" si="0"/>
        <v>0</v>
      </c>
      <c r="J39" s="14"/>
      <c r="K39" s="27">
        <f t="shared" si="1"/>
        <v>0</v>
      </c>
      <c r="L39" s="14"/>
      <c r="M39" s="27">
        <f t="shared" si="2"/>
        <v>0</v>
      </c>
      <c r="N39" s="14"/>
      <c r="O39" s="27">
        <f t="shared" si="3"/>
        <v>0</v>
      </c>
      <c r="P39" s="27">
        <f t="shared" si="4"/>
        <v>0</v>
      </c>
      <c r="Q39" s="14">
        <v>2</v>
      </c>
      <c r="R39" s="27">
        <f t="shared" si="23"/>
        <v>600</v>
      </c>
      <c r="S39" s="14"/>
      <c r="T39" s="27">
        <f t="shared" si="5"/>
        <v>0</v>
      </c>
      <c r="U39" s="27">
        <f t="shared" si="6"/>
        <v>600</v>
      </c>
      <c r="V39" s="14"/>
      <c r="W39" s="27">
        <f t="shared" si="7"/>
        <v>0</v>
      </c>
      <c r="X39" s="14"/>
      <c r="Y39" s="27">
        <f t="shared" si="8"/>
        <v>0</v>
      </c>
      <c r="Z39" s="27">
        <f t="shared" si="9"/>
        <v>0</v>
      </c>
      <c r="AA39" s="14"/>
      <c r="AB39" s="27">
        <f t="shared" si="10"/>
        <v>0</v>
      </c>
      <c r="AC39" s="14"/>
      <c r="AD39" s="27">
        <v>0</v>
      </c>
      <c r="AE39" s="14"/>
      <c r="AF39" s="27">
        <f t="shared" si="26"/>
        <v>0</v>
      </c>
      <c r="AG39" s="14"/>
      <c r="AH39" s="27">
        <f t="shared" si="12"/>
        <v>0</v>
      </c>
      <c r="AI39" s="14">
        <v>3</v>
      </c>
      <c r="AJ39" s="27">
        <f t="shared" si="13"/>
        <v>900</v>
      </c>
      <c r="AK39" s="14"/>
      <c r="AL39" s="27">
        <f t="shared" si="24"/>
        <v>0</v>
      </c>
      <c r="AM39" s="27">
        <f t="shared" si="15"/>
        <v>900</v>
      </c>
      <c r="AN39" s="14">
        <v>10</v>
      </c>
      <c r="AO39" s="27">
        <f t="shared" si="16"/>
        <v>200</v>
      </c>
      <c r="AP39" s="14"/>
      <c r="AQ39" s="27">
        <f t="shared" si="25"/>
        <v>0</v>
      </c>
      <c r="AR39" s="27">
        <f t="shared" si="18"/>
        <v>200</v>
      </c>
      <c r="AS39" s="14"/>
      <c r="AT39" s="27">
        <f t="shared" si="19"/>
        <v>0</v>
      </c>
      <c r="AU39" s="14">
        <v>4</v>
      </c>
      <c r="AV39" s="27">
        <f t="shared" si="20"/>
        <v>2400</v>
      </c>
      <c r="AW39" s="27">
        <f t="shared" si="21"/>
        <v>2400</v>
      </c>
      <c r="AX39" s="27">
        <f t="shared" si="22"/>
        <v>4100</v>
      </c>
      <c r="AY39" s="14">
        <v>5000</v>
      </c>
      <c r="AZ39" s="14">
        <v>4100</v>
      </c>
    </row>
    <row r="40" s="77" customFormat="1" ht="25" customHeight="1" spans="1:52">
      <c r="A40" s="14">
        <v>35</v>
      </c>
      <c r="B40" s="18" t="s">
        <v>824</v>
      </c>
      <c r="C40" s="59" t="s">
        <v>825</v>
      </c>
      <c r="D40" s="59" t="s">
        <v>826</v>
      </c>
      <c r="E40" s="58" t="s">
        <v>779</v>
      </c>
      <c r="F40" s="59">
        <v>4</v>
      </c>
      <c r="G40" s="294" t="s">
        <v>827</v>
      </c>
      <c r="H40" s="59"/>
      <c r="I40" s="27">
        <f t="shared" si="0"/>
        <v>0</v>
      </c>
      <c r="J40" s="59"/>
      <c r="K40" s="27">
        <f t="shared" si="1"/>
        <v>0</v>
      </c>
      <c r="L40" s="59"/>
      <c r="M40" s="27">
        <f t="shared" si="2"/>
        <v>0</v>
      </c>
      <c r="N40" s="59"/>
      <c r="O40" s="27">
        <f t="shared" si="3"/>
        <v>0</v>
      </c>
      <c r="P40" s="27">
        <f t="shared" si="4"/>
        <v>0</v>
      </c>
      <c r="Q40" s="59">
        <v>2</v>
      </c>
      <c r="R40" s="27">
        <f t="shared" si="23"/>
        <v>600</v>
      </c>
      <c r="S40" s="59"/>
      <c r="T40" s="27">
        <f t="shared" si="5"/>
        <v>0</v>
      </c>
      <c r="U40" s="27">
        <f t="shared" si="6"/>
        <v>600</v>
      </c>
      <c r="V40" s="59"/>
      <c r="W40" s="27">
        <f t="shared" si="7"/>
        <v>0</v>
      </c>
      <c r="X40" s="59"/>
      <c r="Y40" s="27">
        <f t="shared" si="8"/>
        <v>0</v>
      </c>
      <c r="Z40" s="27">
        <f t="shared" si="9"/>
        <v>0</v>
      </c>
      <c r="AA40" s="59"/>
      <c r="AB40" s="27">
        <f t="shared" si="10"/>
        <v>0</v>
      </c>
      <c r="AC40" s="59"/>
      <c r="AD40" s="27">
        <v>0</v>
      </c>
      <c r="AE40" s="59">
        <v>2</v>
      </c>
      <c r="AF40" s="27">
        <f t="shared" si="26"/>
        <v>2000</v>
      </c>
      <c r="AG40" s="59"/>
      <c r="AH40" s="27">
        <f t="shared" si="12"/>
        <v>0</v>
      </c>
      <c r="AI40" s="59">
        <v>2</v>
      </c>
      <c r="AJ40" s="27">
        <f t="shared" si="13"/>
        <v>600</v>
      </c>
      <c r="AK40" s="59"/>
      <c r="AL40" s="27">
        <f t="shared" si="24"/>
        <v>0</v>
      </c>
      <c r="AM40" s="27">
        <f t="shared" si="15"/>
        <v>2600</v>
      </c>
      <c r="AN40" s="59">
        <v>20</v>
      </c>
      <c r="AO40" s="27">
        <f t="shared" si="16"/>
        <v>400</v>
      </c>
      <c r="AP40" s="59"/>
      <c r="AQ40" s="27">
        <f t="shared" si="25"/>
        <v>0</v>
      </c>
      <c r="AR40" s="27">
        <f t="shared" si="18"/>
        <v>400</v>
      </c>
      <c r="AS40" s="59"/>
      <c r="AT40" s="27">
        <f t="shared" si="19"/>
        <v>0</v>
      </c>
      <c r="AU40" s="59"/>
      <c r="AV40" s="27">
        <f t="shared" si="20"/>
        <v>0</v>
      </c>
      <c r="AW40" s="27">
        <f t="shared" si="21"/>
        <v>0</v>
      </c>
      <c r="AX40" s="27">
        <f t="shared" si="22"/>
        <v>3600</v>
      </c>
      <c r="AY40" s="59">
        <v>4000</v>
      </c>
      <c r="AZ40" s="59">
        <v>3600</v>
      </c>
    </row>
    <row r="41" s="77" customFormat="1" ht="25" customHeight="1" spans="1:52">
      <c r="A41" s="14">
        <v>36</v>
      </c>
      <c r="B41" s="18" t="s">
        <v>824</v>
      </c>
      <c r="C41" s="59" t="s">
        <v>828</v>
      </c>
      <c r="D41" s="59" t="s">
        <v>829</v>
      </c>
      <c r="E41" s="58" t="s">
        <v>830</v>
      </c>
      <c r="F41" s="59">
        <v>6</v>
      </c>
      <c r="G41" s="294" t="s">
        <v>831</v>
      </c>
      <c r="H41" s="59"/>
      <c r="I41" s="27">
        <f t="shared" si="0"/>
        <v>0</v>
      </c>
      <c r="J41" s="59"/>
      <c r="K41" s="27">
        <f t="shared" si="1"/>
        <v>0</v>
      </c>
      <c r="L41" s="59"/>
      <c r="M41" s="27">
        <f t="shared" si="2"/>
        <v>0</v>
      </c>
      <c r="N41" s="59"/>
      <c r="O41" s="27">
        <f t="shared" si="3"/>
        <v>0</v>
      </c>
      <c r="P41" s="27">
        <f t="shared" si="4"/>
        <v>0</v>
      </c>
      <c r="Q41" s="59">
        <v>2</v>
      </c>
      <c r="R41" s="27">
        <f t="shared" si="23"/>
        <v>600</v>
      </c>
      <c r="S41" s="59"/>
      <c r="T41" s="27">
        <f t="shared" si="5"/>
        <v>0</v>
      </c>
      <c r="U41" s="27">
        <f t="shared" si="6"/>
        <v>600</v>
      </c>
      <c r="V41" s="59"/>
      <c r="W41" s="27">
        <f t="shared" si="7"/>
        <v>0</v>
      </c>
      <c r="X41" s="59"/>
      <c r="Y41" s="27">
        <f t="shared" si="8"/>
        <v>0</v>
      </c>
      <c r="Z41" s="27">
        <f t="shared" si="9"/>
        <v>0</v>
      </c>
      <c r="AA41" s="59"/>
      <c r="AB41" s="27">
        <f t="shared" si="10"/>
        <v>0</v>
      </c>
      <c r="AC41" s="59"/>
      <c r="AD41" s="27">
        <v>0</v>
      </c>
      <c r="AE41" s="59"/>
      <c r="AF41" s="27">
        <f t="shared" si="26"/>
        <v>0</v>
      </c>
      <c r="AG41" s="59"/>
      <c r="AH41" s="27">
        <f t="shared" si="12"/>
        <v>0</v>
      </c>
      <c r="AI41" s="59"/>
      <c r="AJ41" s="27">
        <f t="shared" si="13"/>
        <v>0</v>
      </c>
      <c r="AK41" s="59"/>
      <c r="AL41" s="27">
        <f t="shared" si="24"/>
        <v>0</v>
      </c>
      <c r="AM41" s="27">
        <f t="shared" si="15"/>
        <v>0</v>
      </c>
      <c r="AN41" s="59">
        <v>20</v>
      </c>
      <c r="AO41" s="27">
        <f t="shared" si="16"/>
        <v>400</v>
      </c>
      <c r="AP41" s="59"/>
      <c r="AQ41" s="27">
        <f t="shared" si="25"/>
        <v>0</v>
      </c>
      <c r="AR41" s="27">
        <f t="shared" si="18"/>
        <v>400</v>
      </c>
      <c r="AS41" s="59"/>
      <c r="AT41" s="27">
        <f t="shared" si="19"/>
        <v>0</v>
      </c>
      <c r="AU41" s="59"/>
      <c r="AV41" s="27">
        <f t="shared" si="20"/>
        <v>0</v>
      </c>
      <c r="AW41" s="27">
        <f t="shared" si="21"/>
        <v>0</v>
      </c>
      <c r="AX41" s="27">
        <f t="shared" si="22"/>
        <v>1000</v>
      </c>
      <c r="AY41" s="59">
        <v>6000</v>
      </c>
      <c r="AZ41" s="59">
        <v>1000</v>
      </c>
    </row>
    <row r="42" s="77" customFormat="1" ht="25" customHeight="1" spans="1:52">
      <c r="A42" s="14">
        <v>37</v>
      </c>
      <c r="B42" s="18" t="s">
        <v>824</v>
      </c>
      <c r="C42" s="59" t="s">
        <v>828</v>
      </c>
      <c r="D42" s="59" t="s">
        <v>832</v>
      </c>
      <c r="E42" s="58" t="s">
        <v>833</v>
      </c>
      <c r="F42" s="59">
        <v>4</v>
      </c>
      <c r="G42" s="294" t="s">
        <v>834</v>
      </c>
      <c r="H42" s="59"/>
      <c r="I42" s="27">
        <f t="shared" si="0"/>
        <v>0</v>
      </c>
      <c r="J42" s="59"/>
      <c r="K42" s="27">
        <f t="shared" si="1"/>
        <v>0</v>
      </c>
      <c r="L42" s="59"/>
      <c r="M42" s="27">
        <f t="shared" si="2"/>
        <v>0</v>
      </c>
      <c r="N42" s="59"/>
      <c r="O42" s="27">
        <f t="shared" si="3"/>
        <v>0</v>
      </c>
      <c r="P42" s="27">
        <f t="shared" si="4"/>
        <v>0</v>
      </c>
      <c r="Q42" s="59">
        <v>1.5</v>
      </c>
      <c r="R42" s="27">
        <f t="shared" si="23"/>
        <v>450</v>
      </c>
      <c r="S42" s="59"/>
      <c r="T42" s="27">
        <f t="shared" si="5"/>
        <v>0</v>
      </c>
      <c r="U42" s="27">
        <f t="shared" si="6"/>
        <v>450</v>
      </c>
      <c r="V42" s="59"/>
      <c r="W42" s="27">
        <f t="shared" si="7"/>
        <v>0</v>
      </c>
      <c r="X42" s="59"/>
      <c r="Y42" s="27">
        <f t="shared" si="8"/>
        <v>0</v>
      </c>
      <c r="Z42" s="27">
        <f t="shared" si="9"/>
        <v>0</v>
      </c>
      <c r="AA42" s="59"/>
      <c r="AB42" s="27">
        <f t="shared" si="10"/>
        <v>0</v>
      </c>
      <c r="AC42" s="59"/>
      <c r="AD42" s="27">
        <v>0</v>
      </c>
      <c r="AE42" s="59"/>
      <c r="AF42" s="27">
        <f t="shared" si="26"/>
        <v>0</v>
      </c>
      <c r="AG42" s="59"/>
      <c r="AH42" s="27">
        <f t="shared" si="12"/>
        <v>0</v>
      </c>
      <c r="AI42" s="59">
        <v>2</v>
      </c>
      <c r="AJ42" s="27">
        <f t="shared" si="13"/>
        <v>600</v>
      </c>
      <c r="AK42" s="59"/>
      <c r="AL42" s="27">
        <f t="shared" si="24"/>
        <v>0</v>
      </c>
      <c r="AM42" s="27">
        <f t="shared" si="15"/>
        <v>600</v>
      </c>
      <c r="AN42" s="59">
        <v>20</v>
      </c>
      <c r="AO42" s="27">
        <f t="shared" si="16"/>
        <v>400</v>
      </c>
      <c r="AP42" s="59"/>
      <c r="AQ42" s="27">
        <f t="shared" si="25"/>
        <v>0</v>
      </c>
      <c r="AR42" s="27">
        <f t="shared" si="18"/>
        <v>400</v>
      </c>
      <c r="AS42" s="59"/>
      <c r="AT42" s="27">
        <f t="shared" si="19"/>
        <v>0</v>
      </c>
      <c r="AU42" s="59"/>
      <c r="AV42" s="27">
        <f t="shared" si="20"/>
        <v>0</v>
      </c>
      <c r="AW42" s="27">
        <f t="shared" si="21"/>
        <v>0</v>
      </c>
      <c r="AX42" s="27">
        <f t="shared" si="22"/>
        <v>1450</v>
      </c>
      <c r="AY42" s="59">
        <v>4000</v>
      </c>
      <c r="AZ42" s="59">
        <v>1450</v>
      </c>
    </row>
    <row r="43" s="77" customFormat="1" ht="25" customHeight="1" spans="1:52">
      <c r="A43" s="14">
        <v>38</v>
      </c>
      <c r="B43" s="18" t="s">
        <v>824</v>
      </c>
      <c r="C43" s="18" t="s">
        <v>828</v>
      </c>
      <c r="D43" s="59" t="s">
        <v>835</v>
      </c>
      <c r="E43" s="58" t="s">
        <v>836</v>
      </c>
      <c r="F43" s="59">
        <v>4</v>
      </c>
      <c r="G43" s="294" t="s">
        <v>837</v>
      </c>
      <c r="H43" s="59"/>
      <c r="I43" s="27">
        <f t="shared" si="0"/>
        <v>0</v>
      </c>
      <c r="J43" s="59"/>
      <c r="K43" s="27">
        <f t="shared" si="1"/>
        <v>0</v>
      </c>
      <c r="L43" s="59"/>
      <c r="M43" s="27">
        <f t="shared" si="2"/>
        <v>0</v>
      </c>
      <c r="N43" s="59"/>
      <c r="O43" s="27">
        <f t="shared" si="3"/>
        <v>0</v>
      </c>
      <c r="P43" s="27">
        <f t="shared" si="4"/>
        <v>0</v>
      </c>
      <c r="Q43" s="59">
        <v>2</v>
      </c>
      <c r="R43" s="27">
        <f t="shared" si="23"/>
        <v>600</v>
      </c>
      <c r="S43" s="59"/>
      <c r="T43" s="27">
        <f t="shared" si="5"/>
        <v>0</v>
      </c>
      <c r="U43" s="27">
        <f t="shared" si="6"/>
        <v>600</v>
      </c>
      <c r="V43" s="59"/>
      <c r="W43" s="27">
        <f t="shared" si="7"/>
        <v>0</v>
      </c>
      <c r="X43" s="59"/>
      <c r="Y43" s="27">
        <f t="shared" si="8"/>
        <v>0</v>
      </c>
      <c r="Z43" s="27">
        <f t="shared" si="9"/>
        <v>0</v>
      </c>
      <c r="AA43" s="59"/>
      <c r="AB43" s="27">
        <f t="shared" si="10"/>
        <v>0</v>
      </c>
      <c r="AC43" s="59"/>
      <c r="AD43" s="27">
        <v>0</v>
      </c>
      <c r="AE43" s="59"/>
      <c r="AF43" s="27">
        <f t="shared" si="26"/>
        <v>0</v>
      </c>
      <c r="AG43" s="59"/>
      <c r="AH43" s="27">
        <f t="shared" si="12"/>
        <v>0</v>
      </c>
      <c r="AI43" s="59">
        <v>3</v>
      </c>
      <c r="AJ43" s="27">
        <f t="shared" si="13"/>
        <v>900</v>
      </c>
      <c r="AK43" s="59"/>
      <c r="AL43" s="27">
        <f t="shared" si="24"/>
        <v>0</v>
      </c>
      <c r="AM43" s="27">
        <f t="shared" si="15"/>
        <v>900</v>
      </c>
      <c r="AN43" s="59">
        <v>20</v>
      </c>
      <c r="AO43" s="27">
        <f t="shared" si="16"/>
        <v>400</v>
      </c>
      <c r="AP43" s="59"/>
      <c r="AQ43" s="27">
        <f t="shared" si="25"/>
        <v>0</v>
      </c>
      <c r="AR43" s="27">
        <f t="shared" si="18"/>
        <v>400</v>
      </c>
      <c r="AS43" s="59"/>
      <c r="AT43" s="27">
        <f t="shared" si="19"/>
        <v>0</v>
      </c>
      <c r="AU43" s="59"/>
      <c r="AV43" s="27">
        <f t="shared" si="20"/>
        <v>0</v>
      </c>
      <c r="AW43" s="27">
        <f t="shared" si="21"/>
        <v>0</v>
      </c>
      <c r="AX43" s="27">
        <f t="shared" si="22"/>
        <v>1900</v>
      </c>
      <c r="AY43" s="59">
        <v>4000</v>
      </c>
      <c r="AZ43" s="59">
        <v>1900</v>
      </c>
    </row>
    <row r="44" s="77" customFormat="1" ht="25" customHeight="1" spans="1:52">
      <c r="A44" s="14">
        <v>39</v>
      </c>
      <c r="B44" s="18" t="s">
        <v>824</v>
      </c>
      <c r="C44" s="18" t="s">
        <v>838</v>
      </c>
      <c r="D44" s="18" t="s">
        <v>839</v>
      </c>
      <c r="E44" s="58" t="s">
        <v>840</v>
      </c>
      <c r="F44" s="18">
        <v>4</v>
      </c>
      <c r="G44" s="292" t="s">
        <v>841</v>
      </c>
      <c r="H44" s="59"/>
      <c r="I44" s="27">
        <f t="shared" si="0"/>
        <v>0</v>
      </c>
      <c r="J44" s="59"/>
      <c r="K44" s="27">
        <f t="shared" si="1"/>
        <v>0</v>
      </c>
      <c r="L44" s="59"/>
      <c r="M44" s="27">
        <f t="shared" si="2"/>
        <v>0</v>
      </c>
      <c r="N44" s="59"/>
      <c r="O44" s="27">
        <f t="shared" si="3"/>
        <v>0</v>
      </c>
      <c r="P44" s="27">
        <f t="shared" si="4"/>
        <v>0</v>
      </c>
      <c r="Q44" s="18">
        <v>2</v>
      </c>
      <c r="R44" s="27">
        <f t="shared" si="23"/>
        <v>600</v>
      </c>
      <c r="S44" s="18"/>
      <c r="T44" s="27">
        <f t="shared" si="5"/>
        <v>0</v>
      </c>
      <c r="U44" s="27">
        <f t="shared" si="6"/>
        <v>600</v>
      </c>
      <c r="V44" s="59"/>
      <c r="W44" s="27">
        <f t="shared" si="7"/>
        <v>0</v>
      </c>
      <c r="X44" s="59"/>
      <c r="Y44" s="27">
        <f t="shared" si="8"/>
        <v>0</v>
      </c>
      <c r="Z44" s="27">
        <f t="shared" si="9"/>
        <v>0</v>
      </c>
      <c r="AA44" s="59"/>
      <c r="AB44" s="27">
        <f t="shared" si="10"/>
        <v>0</v>
      </c>
      <c r="AC44" s="59"/>
      <c r="AD44" s="27">
        <v>0</v>
      </c>
      <c r="AE44" s="18">
        <v>1</v>
      </c>
      <c r="AF44" s="27">
        <f t="shared" si="26"/>
        <v>1000</v>
      </c>
      <c r="AG44" s="18"/>
      <c r="AH44" s="27">
        <f t="shared" si="12"/>
        <v>0</v>
      </c>
      <c r="AI44" s="18">
        <v>3</v>
      </c>
      <c r="AJ44" s="27">
        <f t="shared" si="13"/>
        <v>900</v>
      </c>
      <c r="AK44" s="18"/>
      <c r="AL44" s="27">
        <f t="shared" si="24"/>
        <v>0</v>
      </c>
      <c r="AM44" s="27">
        <f t="shared" si="15"/>
        <v>1900</v>
      </c>
      <c r="AN44" s="18">
        <v>20</v>
      </c>
      <c r="AO44" s="27">
        <f t="shared" si="16"/>
        <v>400</v>
      </c>
      <c r="AP44" s="18"/>
      <c r="AQ44" s="27">
        <f t="shared" si="25"/>
        <v>0</v>
      </c>
      <c r="AR44" s="27">
        <f t="shared" si="18"/>
        <v>400</v>
      </c>
      <c r="AS44" s="59"/>
      <c r="AT44" s="27">
        <f t="shared" si="19"/>
        <v>0</v>
      </c>
      <c r="AU44" s="59"/>
      <c r="AV44" s="27">
        <f t="shared" si="20"/>
        <v>0</v>
      </c>
      <c r="AW44" s="27">
        <f t="shared" si="21"/>
        <v>0</v>
      </c>
      <c r="AX44" s="27">
        <f t="shared" si="22"/>
        <v>2900</v>
      </c>
      <c r="AY44" s="18">
        <v>4000</v>
      </c>
      <c r="AZ44" s="59">
        <v>2900</v>
      </c>
    </row>
    <row r="45" s="77" customFormat="1" ht="25" customHeight="1" spans="1:52">
      <c r="A45" s="14">
        <v>40</v>
      </c>
      <c r="B45" s="18" t="s">
        <v>824</v>
      </c>
      <c r="C45" s="59" t="s">
        <v>842</v>
      </c>
      <c r="D45" s="59" t="s">
        <v>843</v>
      </c>
      <c r="E45" s="58" t="s">
        <v>844</v>
      </c>
      <c r="F45" s="59">
        <v>2</v>
      </c>
      <c r="G45" s="294" t="s">
        <v>845</v>
      </c>
      <c r="H45" s="59"/>
      <c r="I45" s="27">
        <f t="shared" si="0"/>
        <v>0</v>
      </c>
      <c r="J45" s="59"/>
      <c r="K45" s="27">
        <f t="shared" si="1"/>
        <v>0</v>
      </c>
      <c r="L45" s="59"/>
      <c r="M45" s="27">
        <f t="shared" si="2"/>
        <v>0</v>
      </c>
      <c r="N45" s="59"/>
      <c r="O45" s="27">
        <f t="shared" si="3"/>
        <v>0</v>
      </c>
      <c r="P45" s="27">
        <f t="shared" si="4"/>
        <v>0</v>
      </c>
      <c r="Q45" s="59">
        <v>2</v>
      </c>
      <c r="R45" s="27">
        <f t="shared" si="23"/>
        <v>600</v>
      </c>
      <c r="S45" s="59"/>
      <c r="T45" s="27">
        <f t="shared" si="5"/>
        <v>0</v>
      </c>
      <c r="U45" s="27">
        <f t="shared" si="6"/>
        <v>600</v>
      </c>
      <c r="V45" s="59"/>
      <c r="W45" s="27">
        <f t="shared" si="7"/>
        <v>0</v>
      </c>
      <c r="X45" s="59"/>
      <c r="Y45" s="27">
        <f t="shared" si="8"/>
        <v>0</v>
      </c>
      <c r="Z45" s="27">
        <f t="shared" si="9"/>
        <v>0</v>
      </c>
      <c r="AA45" s="59"/>
      <c r="AB45" s="27">
        <f t="shared" si="10"/>
        <v>0</v>
      </c>
      <c r="AC45" s="59"/>
      <c r="AD45" s="27">
        <v>0</v>
      </c>
      <c r="AE45" s="59"/>
      <c r="AF45" s="27">
        <f t="shared" si="26"/>
        <v>0</v>
      </c>
      <c r="AG45" s="59"/>
      <c r="AH45" s="27">
        <f t="shared" si="12"/>
        <v>0</v>
      </c>
      <c r="AI45" s="59">
        <v>1</v>
      </c>
      <c r="AJ45" s="27">
        <f t="shared" si="13"/>
        <v>300</v>
      </c>
      <c r="AK45" s="59"/>
      <c r="AL45" s="27">
        <f t="shared" si="24"/>
        <v>0</v>
      </c>
      <c r="AM45" s="27">
        <f t="shared" si="15"/>
        <v>300</v>
      </c>
      <c r="AN45" s="59">
        <v>30</v>
      </c>
      <c r="AO45" s="27">
        <f t="shared" si="16"/>
        <v>600</v>
      </c>
      <c r="AP45" s="59"/>
      <c r="AQ45" s="27">
        <f t="shared" si="25"/>
        <v>0</v>
      </c>
      <c r="AR45" s="27">
        <f t="shared" si="18"/>
        <v>600</v>
      </c>
      <c r="AS45" s="59"/>
      <c r="AT45" s="27">
        <f t="shared" si="19"/>
        <v>0</v>
      </c>
      <c r="AU45" s="59"/>
      <c r="AV45" s="27">
        <f t="shared" si="20"/>
        <v>0</v>
      </c>
      <c r="AW45" s="27">
        <f t="shared" si="21"/>
        <v>0</v>
      </c>
      <c r="AX45" s="27">
        <f t="shared" si="22"/>
        <v>1500</v>
      </c>
      <c r="AY45" s="59">
        <v>2000</v>
      </c>
      <c r="AZ45" s="59">
        <v>1500</v>
      </c>
    </row>
    <row r="46" s="81" customFormat="1" ht="25" customHeight="1" spans="1:52">
      <c r="A46" s="14">
        <v>41</v>
      </c>
      <c r="B46" s="14" t="s">
        <v>846</v>
      </c>
      <c r="C46" s="14" t="s">
        <v>847</v>
      </c>
      <c r="D46" s="14" t="s">
        <v>848</v>
      </c>
      <c r="E46" s="90" t="s">
        <v>774</v>
      </c>
      <c r="F46" s="14">
        <v>5</v>
      </c>
      <c r="G46" s="294" t="s">
        <v>849</v>
      </c>
      <c r="H46" s="14"/>
      <c r="I46" s="27">
        <f t="shared" si="0"/>
        <v>0</v>
      </c>
      <c r="J46" s="14"/>
      <c r="K46" s="27">
        <f t="shared" si="1"/>
        <v>0</v>
      </c>
      <c r="L46" s="14"/>
      <c r="M46" s="27">
        <f t="shared" si="2"/>
        <v>0</v>
      </c>
      <c r="N46" s="14"/>
      <c r="O46" s="27">
        <f t="shared" si="3"/>
        <v>0</v>
      </c>
      <c r="P46" s="27">
        <f t="shared" si="4"/>
        <v>0</v>
      </c>
      <c r="Q46" s="14">
        <v>2</v>
      </c>
      <c r="R46" s="27">
        <f t="shared" si="23"/>
        <v>600</v>
      </c>
      <c r="S46" s="14"/>
      <c r="T46" s="27">
        <f t="shared" si="5"/>
        <v>0</v>
      </c>
      <c r="U46" s="27">
        <f t="shared" si="6"/>
        <v>600</v>
      </c>
      <c r="V46" s="14">
        <v>1</v>
      </c>
      <c r="W46" s="27">
        <f t="shared" si="7"/>
        <v>400</v>
      </c>
      <c r="X46" s="14"/>
      <c r="Y46" s="27">
        <f t="shared" si="8"/>
        <v>0</v>
      </c>
      <c r="Z46" s="27">
        <f t="shared" si="9"/>
        <v>400</v>
      </c>
      <c r="AA46" s="14"/>
      <c r="AB46" s="27">
        <f t="shared" si="10"/>
        <v>0</v>
      </c>
      <c r="AC46" s="14"/>
      <c r="AD46" s="27">
        <v>0</v>
      </c>
      <c r="AE46" s="14"/>
      <c r="AF46" s="27">
        <f t="shared" si="26"/>
        <v>0</v>
      </c>
      <c r="AG46" s="14"/>
      <c r="AH46" s="27">
        <f t="shared" si="12"/>
        <v>0</v>
      </c>
      <c r="AI46" s="14">
        <v>3</v>
      </c>
      <c r="AJ46" s="27">
        <f t="shared" si="13"/>
        <v>900</v>
      </c>
      <c r="AK46" s="14"/>
      <c r="AL46" s="27">
        <f t="shared" si="24"/>
        <v>0</v>
      </c>
      <c r="AM46" s="27">
        <f t="shared" si="15"/>
        <v>900</v>
      </c>
      <c r="AN46" s="14">
        <v>20</v>
      </c>
      <c r="AO46" s="27">
        <f t="shared" si="16"/>
        <v>400</v>
      </c>
      <c r="AP46" s="14"/>
      <c r="AQ46" s="27">
        <f t="shared" si="25"/>
        <v>0</v>
      </c>
      <c r="AR46" s="27">
        <f t="shared" si="18"/>
        <v>400</v>
      </c>
      <c r="AS46" s="14"/>
      <c r="AT46" s="27">
        <f t="shared" si="19"/>
        <v>0</v>
      </c>
      <c r="AU46" s="14"/>
      <c r="AV46" s="27">
        <f t="shared" si="20"/>
        <v>0</v>
      </c>
      <c r="AW46" s="27">
        <f t="shared" si="21"/>
        <v>0</v>
      </c>
      <c r="AX46" s="27">
        <f t="shared" si="22"/>
        <v>2300</v>
      </c>
      <c r="AY46" s="14">
        <v>5000</v>
      </c>
      <c r="AZ46" s="14">
        <v>2300</v>
      </c>
    </row>
    <row r="47" s="81" customFormat="1" ht="25" customHeight="1" spans="1:52">
      <c r="A47" s="14">
        <v>42</v>
      </c>
      <c r="B47" s="59" t="s">
        <v>850</v>
      </c>
      <c r="C47" s="59" t="s">
        <v>851</v>
      </c>
      <c r="D47" s="59" t="s">
        <v>852</v>
      </c>
      <c r="E47" s="62" t="s">
        <v>853</v>
      </c>
      <c r="F47" s="59">
        <v>5</v>
      </c>
      <c r="G47" s="294" t="s">
        <v>854</v>
      </c>
      <c r="H47" s="59"/>
      <c r="I47" s="27">
        <f t="shared" si="0"/>
        <v>0</v>
      </c>
      <c r="J47" s="59"/>
      <c r="K47" s="27">
        <f t="shared" si="1"/>
        <v>0</v>
      </c>
      <c r="L47" s="59"/>
      <c r="M47" s="27">
        <f t="shared" si="2"/>
        <v>0</v>
      </c>
      <c r="N47" s="59"/>
      <c r="O47" s="27">
        <f t="shared" si="3"/>
        <v>0</v>
      </c>
      <c r="P47" s="27">
        <f t="shared" si="4"/>
        <v>0</v>
      </c>
      <c r="Q47" s="59"/>
      <c r="R47" s="27">
        <f t="shared" si="23"/>
        <v>0</v>
      </c>
      <c r="S47" s="59"/>
      <c r="T47" s="27">
        <f t="shared" si="5"/>
        <v>0</v>
      </c>
      <c r="U47" s="27">
        <f t="shared" si="6"/>
        <v>0</v>
      </c>
      <c r="V47" s="59"/>
      <c r="W47" s="27">
        <f t="shared" si="7"/>
        <v>0</v>
      </c>
      <c r="X47" s="59"/>
      <c r="Y47" s="27">
        <f t="shared" si="8"/>
        <v>0</v>
      </c>
      <c r="Z47" s="27">
        <f t="shared" si="9"/>
        <v>0</v>
      </c>
      <c r="AA47" s="59"/>
      <c r="AB47" s="27">
        <f t="shared" si="10"/>
        <v>0</v>
      </c>
      <c r="AC47" s="59"/>
      <c r="AD47" s="27">
        <v>0</v>
      </c>
      <c r="AE47" s="59"/>
      <c r="AF47" s="27">
        <f t="shared" si="26"/>
        <v>0</v>
      </c>
      <c r="AG47" s="59"/>
      <c r="AH47" s="27">
        <f t="shared" si="12"/>
        <v>0</v>
      </c>
      <c r="AI47" s="59">
        <v>2</v>
      </c>
      <c r="AJ47" s="27">
        <f t="shared" si="13"/>
        <v>600</v>
      </c>
      <c r="AK47" s="59">
        <v>7</v>
      </c>
      <c r="AL47" s="27">
        <f t="shared" si="24"/>
        <v>2100</v>
      </c>
      <c r="AM47" s="27">
        <f t="shared" si="15"/>
        <v>2700</v>
      </c>
      <c r="AN47" s="59"/>
      <c r="AO47" s="27">
        <f t="shared" si="16"/>
        <v>0</v>
      </c>
      <c r="AP47" s="59"/>
      <c r="AQ47" s="27">
        <f t="shared" si="25"/>
        <v>0</v>
      </c>
      <c r="AR47" s="27">
        <f t="shared" si="18"/>
        <v>0</v>
      </c>
      <c r="AS47" s="59"/>
      <c r="AT47" s="27">
        <f t="shared" si="19"/>
        <v>0</v>
      </c>
      <c r="AU47" s="59"/>
      <c r="AV47" s="27">
        <f t="shared" si="20"/>
        <v>0</v>
      </c>
      <c r="AW47" s="27">
        <f t="shared" si="21"/>
        <v>0</v>
      </c>
      <c r="AX47" s="27">
        <f t="shared" si="22"/>
        <v>2700</v>
      </c>
      <c r="AY47" s="59">
        <v>5000</v>
      </c>
      <c r="AZ47" s="59">
        <v>2700</v>
      </c>
    </row>
    <row r="48" s="77" customFormat="1" ht="25" customHeight="1" spans="1:52">
      <c r="A48" s="14">
        <v>43</v>
      </c>
      <c r="B48" s="94" t="s">
        <v>855</v>
      </c>
      <c r="C48" s="95" t="s">
        <v>856</v>
      </c>
      <c r="D48" s="95" t="s">
        <v>857</v>
      </c>
      <c r="E48" s="58" t="s">
        <v>858</v>
      </c>
      <c r="F48" s="59">
        <v>2</v>
      </c>
      <c r="G48" s="294" t="s">
        <v>859</v>
      </c>
      <c r="H48" s="59"/>
      <c r="I48" s="27">
        <f t="shared" si="0"/>
        <v>0</v>
      </c>
      <c r="J48" s="59"/>
      <c r="K48" s="27">
        <f t="shared" si="1"/>
        <v>0</v>
      </c>
      <c r="L48" s="59"/>
      <c r="M48" s="27">
        <f t="shared" si="2"/>
        <v>0</v>
      </c>
      <c r="N48" s="59"/>
      <c r="O48" s="27">
        <f t="shared" si="3"/>
        <v>0</v>
      </c>
      <c r="P48" s="27">
        <f t="shared" si="4"/>
        <v>0</v>
      </c>
      <c r="Q48" s="59"/>
      <c r="R48" s="27">
        <f t="shared" si="23"/>
        <v>0</v>
      </c>
      <c r="S48" s="59"/>
      <c r="T48" s="27">
        <f t="shared" si="5"/>
        <v>0</v>
      </c>
      <c r="U48" s="27">
        <f t="shared" si="6"/>
        <v>0</v>
      </c>
      <c r="V48" s="59"/>
      <c r="W48" s="27">
        <f t="shared" si="7"/>
        <v>0</v>
      </c>
      <c r="X48" s="59"/>
      <c r="Y48" s="27">
        <f t="shared" si="8"/>
        <v>0</v>
      </c>
      <c r="Z48" s="27">
        <f t="shared" si="9"/>
        <v>0</v>
      </c>
      <c r="AA48" s="59"/>
      <c r="AB48" s="27">
        <f t="shared" si="10"/>
        <v>0</v>
      </c>
      <c r="AC48" s="59"/>
      <c r="AD48" s="27">
        <v>0</v>
      </c>
      <c r="AE48" s="59"/>
      <c r="AF48" s="27">
        <f t="shared" si="26"/>
        <v>0</v>
      </c>
      <c r="AG48" s="59"/>
      <c r="AH48" s="27">
        <f t="shared" si="12"/>
        <v>0</v>
      </c>
      <c r="AI48" s="59">
        <v>1</v>
      </c>
      <c r="AJ48" s="27">
        <f t="shared" si="13"/>
        <v>300</v>
      </c>
      <c r="AK48" s="59"/>
      <c r="AL48" s="27">
        <f t="shared" si="24"/>
        <v>0</v>
      </c>
      <c r="AM48" s="27">
        <f t="shared" si="15"/>
        <v>300</v>
      </c>
      <c r="AN48" s="59"/>
      <c r="AO48" s="27">
        <f t="shared" si="16"/>
        <v>0</v>
      </c>
      <c r="AP48" s="59"/>
      <c r="AQ48" s="27">
        <f t="shared" si="25"/>
        <v>0</v>
      </c>
      <c r="AR48" s="27">
        <f t="shared" si="18"/>
        <v>0</v>
      </c>
      <c r="AS48" s="59"/>
      <c r="AT48" s="27">
        <f t="shared" si="19"/>
        <v>0</v>
      </c>
      <c r="AU48" s="59"/>
      <c r="AV48" s="27">
        <f t="shared" si="20"/>
        <v>0</v>
      </c>
      <c r="AW48" s="27">
        <f t="shared" si="21"/>
        <v>0</v>
      </c>
      <c r="AX48" s="27">
        <f t="shared" si="22"/>
        <v>300</v>
      </c>
      <c r="AY48" s="59">
        <v>2000</v>
      </c>
      <c r="AZ48" s="59">
        <v>300</v>
      </c>
    </row>
    <row r="49" s="82" customFormat="1" ht="25" customHeight="1" spans="1:52">
      <c r="A49" s="18">
        <v>44</v>
      </c>
      <c r="B49" s="65" t="s">
        <v>1005</v>
      </c>
      <c r="C49" s="66"/>
      <c r="D49" s="67"/>
      <c r="E49" s="18"/>
      <c r="F49" s="18"/>
      <c r="G49" s="18"/>
      <c r="H49" s="18">
        <f>SUM(H6:H48)</f>
        <v>0</v>
      </c>
      <c r="I49" s="18">
        <f t="shared" ref="I49:AZ49" si="27">SUM(I6:I48)</f>
        <v>0</v>
      </c>
      <c r="J49" s="18">
        <f t="shared" si="27"/>
        <v>0</v>
      </c>
      <c r="K49" s="18">
        <f t="shared" si="27"/>
        <v>0</v>
      </c>
      <c r="L49" s="18">
        <f t="shared" si="27"/>
        <v>0</v>
      </c>
      <c r="M49" s="18">
        <f t="shared" si="27"/>
        <v>0</v>
      </c>
      <c r="N49" s="18">
        <f t="shared" si="27"/>
        <v>0</v>
      </c>
      <c r="O49" s="18">
        <f t="shared" si="27"/>
        <v>0</v>
      </c>
      <c r="P49" s="18">
        <f t="shared" si="27"/>
        <v>0</v>
      </c>
      <c r="Q49" s="18">
        <f t="shared" si="27"/>
        <v>60.2</v>
      </c>
      <c r="R49" s="18">
        <f t="shared" si="27"/>
        <v>18060</v>
      </c>
      <c r="S49" s="18">
        <f t="shared" si="27"/>
        <v>0</v>
      </c>
      <c r="T49" s="18">
        <f t="shared" si="27"/>
        <v>0</v>
      </c>
      <c r="U49" s="18">
        <f t="shared" si="27"/>
        <v>18060</v>
      </c>
      <c r="V49" s="18">
        <f t="shared" si="27"/>
        <v>3</v>
      </c>
      <c r="W49" s="18">
        <f t="shared" si="27"/>
        <v>1200</v>
      </c>
      <c r="X49" s="18">
        <f t="shared" si="27"/>
        <v>0</v>
      </c>
      <c r="Y49" s="18">
        <f t="shared" si="27"/>
        <v>0</v>
      </c>
      <c r="Z49" s="18">
        <f t="shared" si="27"/>
        <v>1200</v>
      </c>
      <c r="AA49" s="18">
        <f t="shared" si="27"/>
        <v>0</v>
      </c>
      <c r="AB49" s="18">
        <f t="shared" si="27"/>
        <v>0</v>
      </c>
      <c r="AC49" s="18">
        <f t="shared" si="27"/>
        <v>0</v>
      </c>
      <c r="AD49" s="18">
        <f t="shared" si="27"/>
        <v>0</v>
      </c>
      <c r="AE49" s="18">
        <f t="shared" si="27"/>
        <v>6</v>
      </c>
      <c r="AF49" s="18">
        <f t="shared" si="27"/>
        <v>6000</v>
      </c>
      <c r="AG49" s="18">
        <f t="shared" si="27"/>
        <v>0</v>
      </c>
      <c r="AH49" s="18">
        <f t="shared" si="27"/>
        <v>0</v>
      </c>
      <c r="AI49" s="18">
        <f t="shared" si="27"/>
        <v>58</v>
      </c>
      <c r="AJ49" s="18">
        <f t="shared" si="27"/>
        <v>17400</v>
      </c>
      <c r="AK49" s="18">
        <f t="shared" si="27"/>
        <v>34</v>
      </c>
      <c r="AL49" s="18">
        <f t="shared" si="27"/>
        <v>10200</v>
      </c>
      <c r="AM49" s="18">
        <f t="shared" si="27"/>
        <v>33600</v>
      </c>
      <c r="AN49" s="18">
        <f t="shared" si="27"/>
        <v>606</v>
      </c>
      <c r="AO49" s="18">
        <f t="shared" si="27"/>
        <v>12120</v>
      </c>
      <c r="AP49" s="18">
        <f t="shared" si="27"/>
        <v>58</v>
      </c>
      <c r="AQ49" s="18">
        <f t="shared" si="27"/>
        <v>1160</v>
      </c>
      <c r="AR49" s="18">
        <f t="shared" si="27"/>
        <v>13280</v>
      </c>
      <c r="AS49" s="18">
        <f t="shared" si="27"/>
        <v>0</v>
      </c>
      <c r="AT49" s="18">
        <f t="shared" si="27"/>
        <v>0</v>
      </c>
      <c r="AU49" s="18">
        <f t="shared" si="27"/>
        <v>5</v>
      </c>
      <c r="AV49" s="18">
        <f t="shared" si="27"/>
        <v>3000</v>
      </c>
      <c r="AW49" s="18">
        <f t="shared" si="27"/>
        <v>3000</v>
      </c>
      <c r="AX49" s="18">
        <f t="shared" si="27"/>
        <v>69140</v>
      </c>
      <c r="AY49" s="18">
        <f t="shared" si="27"/>
        <v>133000</v>
      </c>
      <c r="AZ49" s="18">
        <f t="shared" si="27"/>
        <v>64060</v>
      </c>
    </row>
  </sheetData>
  <mergeCells count="22">
    <mergeCell ref="A1:AZ1"/>
    <mergeCell ref="A2:AZ2"/>
    <mergeCell ref="H3:AW3"/>
    <mergeCell ref="H4:P4"/>
    <mergeCell ref="Q4:U4"/>
    <mergeCell ref="V4:Z4"/>
    <mergeCell ref="AA4:AB4"/>
    <mergeCell ref="AC4:AD4"/>
    <mergeCell ref="AE4:AM4"/>
    <mergeCell ref="AN4:AR4"/>
    <mergeCell ref="AS4:AW4"/>
    <mergeCell ref="B49:D49"/>
    <mergeCell ref="A3:A5"/>
    <mergeCell ref="B3:B5"/>
    <mergeCell ref="C3:C5"/>
    <mergeCell ref="D3:D5"/>
    <mergeCell ref="E3:E5"/>
    <mergeCell ref="F3:F5"/>
    <mergeCell ref="G3:G5"/>
    <mergeCell ref="AX3:AX5"/>
    <mergeCell ref="AY3:AY5"/>
    <mergeCell ref="AZ3:AZ5"/>
  </mergeCells>
  <dataValidations count="1">
    <dataValidation type="textLength" operator="equal" allowBlank="1" showInputMessage="1" showErrorMessage="1" error="请注意：您输入的不是18位身份证号码。请输入正确身份证号码，谢谢！不然，您将必须再次修改。为保障工作进度以及减少您的工作量，请您配合，谢谢！" prompt="请输入18位身份证号码，X用大写！！！" sqref="E20:E22 E40:E45">
      <formula1>18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40"/>
  <sheetViews>
    <sheetView zoomScale="70" zoomScaleNormal="70" workbookViewId="0">
      <pane xSplit="9" ySplit="7" topLeftCell="K16" activePane="bottomRight" state="frozen"/>
      <selection/>
      <selection pane="topRight"/>
      <selection pane="bottomLeft"/>
      <selection pane="bottomRight" activeCell="H1" sqref="H$1:H$1048576"/>
    </sheetView>
  </sheetViews>
  <sheetFormatPr defaultColWidth="9" defaultRowHeight="15.6"/>
  <cols>
    <col min="1" max="1" width="3.125" style="36" customWidth="1"/>
    <col min="2" max="2" width="5.625" style="36" customWidth="1"/>
    <col min="3" max="3" width="6.25" style="36" customWidth="1"/>
    <col min="4" max="4" width="5.45" style="36" customWidth="1"/>
    <col min="5" max="5" width="18.5666666666667" style="41" customWidth="1"/>
    <col min="6" max="6" width="3.25" style="36" customWidth="1"/>
    <col min="7" max="7" width="21" style="36" customWidth="1"/>
    <col min="8" max="47" width="5.425" style="40" customWidth="1"/>
    <col min="48" max="48" width="5.25" style="36" customWidth="1"/>
    <col min="49" max="49" width="4.3" style="36" customWidth="1"/>
    <col min="50" max="50" width="5.125" style="42" customWidth="1"/>
    <col min="51" max="52" width="9" style="39"/>
    <col min="53" max="16377" width="9" style="36"/>
  </cols>
  <sheetData>
    <row r="1" s="36" customFormat="1" ht="20" customHeight="1" spans="1:52">
      <c r="A1" s="43" t="s">
        <v>1031</v>
      </c>
      <c r="B1" s="43"/>
      <c r="C1" s="43"/>
      <c r="D1" s="43"/>
      <c r="E1" s="43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X1" s="42"/>
      <c r="AY1" s="39"/>
      <c r="AZ1" s="39"/>
    </row>
    <row r="2" ht="29" customHeight="1" spans="1:49">
      <c r="A2" s="44" t="s">
        <v>1032</v>
      </c>
      <c r="B2" s="44"/>
      <c r="C2" s="44"/>
      <c r="D2" s="45"/>
      <c r="E2" s="45"/>
      <c r="F2" s="45"/>
      <c r="G2" s="45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5"/>
      <c r="AW2" s="70"/>
    </row>
    <row r="3" s="36" customFormat="1" ht="13.5" customHeight="1" spans="1:52">
      <c r="A3" s="47" t="s">
        <v>1070</v>
      </c>
      <c r="B3" s="47"/>
      <c r="C3" s="47"/>
      <c r="D3" s="47"/>
      <c r="E3" s="47"/>
      <c r="F3" s="47"/>
      <c r="G3" s="47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7"/>
      <c r="AW3" s="47"/>
      <c r="AX3" s="71"/>
      <c r="AY3" s="39"/>
      <c r="AZ3" s="39"/>
    </row>
    <row r="4" s="37" customFormat="1" ht="35" customHeight="1" spans="1:52">
      <c r="A4" s="16" t="s">
        <v>4</v>
      </c>
      <c r="B4" s="16" t="s">
        <v>6</v>
      </c>
      <c r="C4" s="16" t="s">
        <v>7</v>
      </c>
      <c r="D4" s="16" t="s">
        <v>8</v>
      </c>
      <c r="E4" s="49" t="s">
        <v>9</v>
      </c>
      <c r="F4" s="50" t="s">
        <v>1025</v>
      </c>
      <c r="G4" s="16" t="s">
        <v>1026</v>
      </c>
      <c r="H4" s="12" t="s">
        <v>12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9"/>
      <c r="AX4" s="30" t="s">
        <v>13</v>
      </c>
      <c r="AY4" s="72" t="s">
        <v>1028</v>
      </c>
      <c r="AZ4" s="69" t="s">
        <v>1029</v>
      </c>
    </row>
    <row r="5" s="37" customFormat="1" ht="35" customHeight="1" spans="1:52">
      <c r="A5" s="51"/>
      <c r="B5" s="16"/>
      <c r="C5" s="16"/>
      <c r="D5" s="51"/>
      <c r="E5" s="49"/>
      <c r="F5" s="52"/>
      <c r="G5" s="51"/>
      <c r="H5" s="13" t="s">
        <v>16</v>
      </c>
      <c r="I5" s="25"/>
      <c r="J5" s="25"/>
      <c r="K5" s="25"/>
      <c r="L5" s="25"/>
      <c r="M5" s="25"/>
      <c r="N5" s="25"/>
      <c r="O5" s="25"/>
      <c r="P5" s="26"/>
      <c r="Q5" s="13" t="s">
        <v>17</v>
      </c>
      <c r="R5" s="25"/>
      <c r="S5" s="25"/>
      <c r="T5" s="25"/>
      <c r="U5" s="26"/>
      <c r="V5" s="13" t="s">
        <v>18</v>
      </c>
      <c r="W5" s="25"/>
      <c r="X5" s="25"/>
      <c r="Y5" s="25"/>
      <c r="Z5" s="26"/>
      <c r="AA5" s="27" t="s">
        <v>19</v>
      </c>
      <c r="AB5" s="27"/>
      <c r="AC5" s="27" t="s">
        <v>20</v>
      </c>
      <c r="AD5" s="27"/>
      <c r="AE5" s="13" t="s">
        <v>21</v>
      </c>
      <c r="AF5" s="25"/>
      <c r="AG5" s="25"/>
      <c r="AH5" s="25"/>
      <c r="AI5" s="25"/>
      <c r="AJ5" s="25"/>
      <c r="AK5" s="25"/>
      <c r="AL5" s="25"/>
      <c r="AM5" s="25"/>
      <c r="AN5" s="13" t="s">
        <v>22</v>
      </c>
      <c r="AO5" s="25"/>
      <c r="AP5" s="25"/>
      <c r="AQ5" s="25"/>
      <c r="AR5" s="26"/>
      <c r="AS5" s="27" t="s">
        <v>23</v>
      </c>
      <c r="AT5" s="27"/>
      <c r="AU5" s="27"/>
      <c r="AV5" s="27"/>
      <c r="AW5" s="27"/>
      <c r="AX5" s="32"/>
      <c r="AY5" s="73"/>
      <c r="AZ5" s="69"/>
    </row>
    <row r="6" s="37" customFormat="1" ht="35" customHeight="1" spans="1:52">
      <c r="A6" s="51"/>
      <c r="B6" s="16"/>
      <c r="C6" s="16"/>
      <c r="D6" s="51"/>
      <c r="E6" s="49"/>
      <c r="F6" s="53"/>
      <c r="G6" s="51"/>
      <c r="H6" s="14" t="s">
        <v>24</v>
      </c>
      <c r="I6" s="14" t="s">
        <v>25</v>
      </c>
      <c r="J6" s="14" t="s">
        <v>26</v>
      </c>
      <c r="K6" s="14" t="s">
        <v>25</v>
      </c>
      <c r="L6" s="14" t="s">
        <v>27</v>
      </c>
      <c r="M6" s="14" t="s">
        <v>25</v>
      </c>
      <c r="N6" s="14" t="s">
        <v>28</v>
      </c>
      <c r="O6" s="14" t="s">
        <v>29</v>
      </c>
      <c r="P6" s="14" t="s">
        <v>30</v>
      </c>
      <c r="Q6" s="14" t="s">
        <v>31</v>
      </c>
      <c r="R6" s="14" t="s">
        <v>29</v>
      </c>
      <c r="S6" s="14" t="s">
        <v>32</v>
      </c>
      <c r="T6" s="14" t="s">
        <v>29</v>
      </c>
      <c r="U6" s="14" t="s">
        <v>30</v>
      </c>
      <c r="V6" s="14" t="s">
        <v>33</v>
      </c>
      <c r="W6" s="14" t="s">
        <v>29</v>
      </c>
      <c r="X6" s="14" t="s">
        <v>34</v>
      </c>
      <c r="Y6" s="14" t="s">
        <v>29</v>
      </c>
      <c r="Z6" s="14" t="s">
        <v>30</v>
      </c>
      <c r="AA6" s="14" t="s">
        <v>35</v>
      </c>
      <c r="AB6" s="14" t="s">
        <v>29</v>
      </c>
      <c r="AC6" s="14" t="s">
        <v>36</v>
      </c>
      <c r="AD6" s="14" t="s">
        <v>29</v>
      </c>
      <c r="AE6" s="14" t="s">
        <v>37</v>
      </c>
      <c r="AF6" s="14" t="s">
        <v>29</v>
      </c>
      <c r="AG6" s="14" t="s">
        <v>38</v>
      </c>
      <c r="AH6" s="14" t="s">
        <v>29</v>
      </c>
      <c r="AI6" s="14" t="s">
        <v>39</v>
      </c>
      <c r="AJ6" s="14" t="s">
        <v>29</v>
      </c>
      <c r="AK6" s="14" t="s">
        <v>40</v>
      </c>
      <c r="AL6" s="14" t="s">
        <v>29</v>
      </c>
      <c r="AM6" s="14" t="s">
        <v>30</v>
      </c>
      <c r="AN6" s="14" t="s">
        <v>41</v>
      </c>
      <c r="AO6" s="14" t="s">
        <v>29</v>
      </c>
      <c r="AP6" s="14" t="s">
        <v>42</v>
      </c>
      <c r="AQ6" s="14" t="s">
        <v>29</v>
      </c>
      <c r="AR6" s="14" t="s">
        <v>30</v>
      </c>
      <c r="AS6" s="28" t="s">
        <v>43</v>
      </c>
      <c r="AT6" s="28" t="s">
        <v>29</v>
      </c>
      <c r="AU6" s="28" t="s">
        <v>44</v>
      </c>
      <c r="AV6" s="28" t="s">
        <v>29</v>
      </c>
      <c r="AW6" s="28" t="s">
        <v>30</v>
      </c>
      <c r="AX6" s="34"/>
      <c r="AY6" s="68"/>
      <c r="AZ6" s="69"/>
    </row>
    <row r="7" s="38" customFormat="1" ht="25" customHeight="1" spans="1:52">
      <c r="A7" s="54">
        <v>1</v>
      </c>
      <c r="B7" s="55" t="s">
        <v>861</v>
      </c>
      <c r="C7" s="55" t="s">
        <v>862</v>
      </c>
      <c r="D7" s="56" t="s">
        <v>863</v>
      </c>
      <c r="E7" s="17" t="s">
        <v>864</v>
      </c>
      <c r="F7" s="56">
        <v>5</v>
      </c>
      <c r="G7" s="288" t="s">
        <v>865</v>
      </c>
      <c r="H7" s="57"/>
      <c r="I7" s="27">
        <f t="shared" ref="I7:I16" si="0">H7*1000</f>
        <v>0</v>
      </c>
      <c r="J7" s="57"/>
      <c r="K7" s="27">
        <f>J7*600</f>
        <v>0</v>
      </c>
      <c r="L7" s="60"/>
      <c r="M7" s="27">
        <f t="shared" ref="M7:M38" si="1">L7*600</f>
        <v>0</v>
      </c>
      <c r="N7" s="57"/>
      <c r="O7" s="27">
        <f t="shared" ref="O7:O38" si="2">N7*600</f>
        <v>0</v>
      </c>
      <c r="P7" s="27">
        <f t="shared" ref="P7:P39" si="3">I7+K7+M7+O7</f>
        <v>0</v>
      </c>
      <c r="Q7" s="57">
        <v>3</v>
      </c>
      <c r="R7" s="27">
        <f>Q7*300</f>
        <v>900</v>
      </c>
      <c r="S7" s="57"/>
      <c r="T7" s="27">
        <f t="shared" ref="T7:T39" si="4">S7*300</f>
        <v>0</v>
      </c>
      <c r="U7" s="27">
        <f t="shared" ref="U7:U39" si="5">R7+T7</f>
        <v>900</v>
      </c>
      <c r="V7" s="57"/>
      <c r="W7" s="27">
        <f t="shared" ref="W7:W38" si="6">V7*400</f>
        <v>0</v>
      </c>
      <c r="X7" s="57"/>
      <c r="Y7" s="27">
        <f t="shared" ref="Y7:Y38" si="7">X7*800</f>
        <v>0</v>
      </c>
      <c r="Z7" s="27">
        <f t="shared" ref="Z7:Z39" si="8">W7+Y7</f>
        <v>0</v>
      </c>
      <c r="AA7" s="57"/>
      <c r="AB7" s="27">
        <f t="shared" ref="AB7:AB39" si="9">AA7*600</f>
        <v>0</v>
      </c>
      <c r="AC7" s="68"/>
      <c r="AD7" s="27">
        <f t="shared" ref="AD7:AD39" si="10">AC7*1000</f>
        <v>0</v>
      </c>
      <c r="AE7" s="57"/>
      <c r="AF7" s="27">
        <f>AE7*1000</f>
        <v>0</v>
      </c>
      <c r="AG7" s="57"/>
      <c r="AH7" s="27">
        <f>AG7*300</f>
        <v>0</v>
      </c>
      <c r="AI7" s="57">
        <v>6</v>
      </c>
      <c r="AJ7" s="27">
        <f t="shared" ref="AJ7:AJ39" si="11">AI7*300</f>
        <v>1800</v>
      </c>
      <c r="AK7" s="57"/>
      <c r="AL7" s="27">
        <f>AK7*300</f>
        <v>0</v>
      </c>
      <c r="AM7" s="27">
        <f>AF7+AH7+AJ7+AL7</f>
        <v>1800</v>
      </c>
      <c r="AN7" s="57">
        <v>12</v>
      </c>
      <c r="AO7" s="27">
        <f>AN7*20</f>
        <v>240</v>
      </c>
      <c r="AP7" s="57"/>
      <c r="AQ7" s="27">
        <f>AP7*20</f>
        <v>0</v>
      </c>
      <c r="AR7" s="27">
        <f>AO7+AQ7</f>
        <v>240</v>
      </c>
      <c r="AS7" s="57"/>
      <c r="AT7" s="27">
        <f t="shared" ref="AT7:AT27" si="12">AS7*200</f>
        <v>0</v>
      </c>
      <c r="AU7" s="57"/>
      <c r="AV7" s="27">
        <f>AU7*600</f>
        <v>0</v>
      </c>
      <c r="AW7" s="27">
        <f t="shared" ref="AW7:AW38" si="13">AT7+AV7</f>
        <v>0</v>
      </c>
      <c r="AX7" s="27">
        <f>P7+U7+Z7+AB7+AD7+AM7+AR7+AW7</f>
        <v>2940</v>
      </c>
      <c r="AY7" s="74">
        <v>5000</v>
      </c>
      <c r="AZ7" s="74">
        <v>2940</v>
      </c>
    </row>
    <row r="8" s="38" customFormat="1" ht="25" customHeight="1" spans="1:52">
      <c r="A8" s="54">
        <v>2</v>
      </c>
      <c r="B8" s="55" t="s">
        <v>861</v>
      </c>
      <c r="C8" s="18" t="s">
        <v>503</v>
      </c>
      <c r="D8" s="18" t="s">
        <v>866</v>
      </c>
      <c r="E8" s="58" t="s">
        <v>867</v>
      </c>
      <c r="F8" s="59">
        <v>3</v>
      </c>
      <c r="G8" s="292" t="s">
        <v>868</v>
      </c>
      <c r="H8" s="60"/>
      <c r="I8" s="27">
        <f t="shared" si="0"/>
        <v>0</v>
      </c>
      <c r="J8" s="60">
        <v>2</v>
      </c>
      <c r="K8" s="27">
        <f t="shared" ref="K8:K38" si="14">J8*600</f>
        <v>1200</v>
      </c>
      <c r="L8" s="60"/>
      <c r="M8" s="27">
        <f t="shared" si="1"/>
        <v>0</v>
      </c>
      <c r="N8" s="60"/>
      <c r="O8" s="27">
        <f t="shared" si="2"/>
        <v>0</v>
      </c>
      <c r="P8" s="27">
        <f t="shared" si="3"/>
        <v>1200</v>
      </c>
      <c r="Q8" s="60">
        <v>2</v>
      </c>
      <c r="R8" s="27">
        <f>Q8*300</f>
        <v>600</v>
      </c>
      <c r="S8" s="60"/>
      <c r="T8" s="27">
        <f t="shared" si="4"/>
        <v>0</v>
      </c>
      <c r="U8" s="27">
        <f t="shared" si="5"/>
        <v>600</v>
      </c>
      <c r="V8" s="60"/>
      <c r="W8" s="27">
        <f t="shared" si="6"/>
        <v>0</v>
      </c>
      <c r="X8" s="60"/>
      <c r="Y8" s="27">
        <f t="shared" si="7"/>
        <v>0</v>
      </c>
      <c r="Z8" s="27">
        <f t="shared" si="8"/>
        <v>0</v>
      </c>
      <c r="AA8" s="60"/>
      <c r="AB8" s="27">
        <f t="shared" si="9"/>
        <v>0</v>
      </c>
      <c r="AC8" s="69"/>
      <c r="AD8" s="27">
        <f t="shared" si="10"/>
        <v>0</v>
      </c>
      <c r="AE8" s="60"/>
      <c r="AF8" s="27">
        <f>AE8*1000</f>
        <v>0</v>
      </c>
      <c r="AG8" s="60"/>
      <c r="AH8" s="27">
        <f>AG8*300</f>
        <v>0</v>
      </c>
      <c r="AI8" s="60">
        <v>3</v>
      </c>
      <c r="AJ8" s="27">
        <f t="shared" si="11"/>
        <v>900</v>
      </c>
      <c r="AK8" s="60"/>
      <c r="AL8" s="27">
        <f>AK8*300</f>
        <v>0</v>
      </c>
      <c r="AM8" s="27">
        <f>AF8+AH8+AJ8+AL8</f>
        <v>900</v>
      </c>
      <c r="AN8" s="60">
        <v>11</v>
      </c>
      <c r="AO8" s="27">
        <f>AN8*20</f>
        <v>220</v>
      </c>
      <c r="AP8" s="60"/>
      <c r="AQ8" s="27">
        <f>AP8*20</f>
        <v>0</v>
      </c>
      <c r="AR8" s="27">
        <f t="shared" ref="AR8:AR30" si="15">AO8+AQ8</f>
        <v>220</v>
      </c>
      <c r="AS8" s="60"/>
      <c r="AT8" s="27">
        <f t="shared" si="12"/>
        <v>0</v>
      </c>
      <c r="AU8" s="60"/>
      <c r="AV8" s="27">
        <f t="shared" ref="AV8:AV38" si="16">AU8*600</f>
        <v>0</v>
      </c>
      <c r="AW8" s="27">
        <f t="shared" si="13"/>
        <v>0</v>
      </c>
      <c r="AX8" s="27">
        <f t="shared" ref="AX8:AX39" si="17">P8+U8+Z8+AB8+AD8+AM8+AR8+AW8</f>
        <v>2920</v>
      </c>
      <c r="AY8" s="74">
        <v>3000</v>
      </c>
      <c r="AZ8" s="74">
        <v>2920</v>
      </c>
    </row>
    <row r="9" s="38" customFormat="1" ht="25" customHeight="1" spans="1:52">
      <c r="A9" s="54">
        <v>3</v>
      </c>
      <c r="B9" s="55" t="s">
        <v>861</v>
      </c>
      <c r="C9" s="59" t="s">
        <v>869</v>
      </c>
      <c r="D9" s="59" t="s">
        <v>870</v>
      </c>
      <c r="E9" s="58" t="s">
        <v>871</v>
      </c>
      <c r="F9" s="59">
        <v>2</v>
      </c>
      <c r="G9" s="294" t="s">
        <v>872</v>
      </c>
      <c r="H9" s="61"/>
      <c r="I9" s="27">
        <f t="shared" si="0"/>
        <v>0</v>
      </c>
      <c r="J9" s="61"/>
      <c r="K9" s="27">
        <f t="shared" si="14"/>
        <v>0</v>
      </c>
      <c r="L9" s="60"/>
      <c r="M9" s="27">
        <f t="shared" si="1"/>
        <v>0</v>
      </c>
      <c r="N9" s="60"/>
      <c r="O9" s="27">
        <f t="shared" si="2"/>
        <v>0</v>
      </c>
      <c r="P9" s="27">
        <f t="shared" si="3"/>
        <v>0</v>
      </c>
      <c r="Q9" s="60">
        <v>3</v>
      </c>
      <c r="R9" s="27">
        <f>Q9*300</f>
        <v>900</v>
      </c>
      <c r="S9" s="60"/>
      <c r="T9" s="27">
        <f t="shared" si="4"/>
        <v>0</v>
      </c>
      <c r="U9" s="27">
        <f t="shared" si="5"/>
        <v>900</v>
      </c>
      <c r="V9" s="60"/>
      <c r="W9" s="27">
        <f t="shared" si="6"/>
        <v>0</v>
      </c>
      <c r="X9" s="60"/>
      <c r="Y9" s="27">
        <f t="shared" si="7"/>
        <v>0</v>
      </c>
      <c r="Z9" s="27">
        <f t="shared" si="8"/>
        <v>0</v>
      </c>
      <c r="AA9" s="60"/>
      <c r="AB9" s="27">
        <f t="shared" si="9"/>
        <v>0</v>
      </c>
      <c r="AC9" s="69"/>
      <c r="AD9" s="27">
        <f t="shared" si="10"/>
        <v>0</v>
      </c>
      <c r="AE9" s="60">
        <v>2</v>
      </c>
      <c r="AF9" s="27">
        <f t="shared" ref="AF9:AF38" si="18">AE9*1000</f>
        <v>2000</v>
      </c>
      <c r="AG9" s="60">
        <v>1</v>
      </c>
      <c r="AH9" s="27">
        <f t="shared" ref="AH9:AH38" si="19">AG9*300</f>
        <v>300</v>
      </c>
      <c r="AI9" s="60">
        <v>4</v>
      </c>
      <c r="AJ9" s="27">
        <f t="shared" si="11"/>
        <v>1200</v>
      </c>
      <c r="AK9" s="60"/>
      <c r="AL9" s="27">
        <f>AK9*300</f>
        <v>0</v>
      </c>
      <c r="AM9" s="27">
        <f>AF9+AH9+AJ9+AL9</f>
        <v>3500</v>
      </c>
      <c r="AN9" s="60">
        <v>15</v>
      </c>
      <c r="AO9" s="27">
        <f>AN9*20</f>
        <v>300</v>
      </c>
      <c r="AP9" s="60"/>
      <c r="AQ9" s="27">
        <f>AP9*20</f>
        <v>0</v>
      </c>
      <c r="AR9" s="27">
        <f t="shared" si="15"/>
        <v>300</v>
      </c>
      <c r="AS9" s="60"/>
      <c r="AT9" s="27">
        <f t="shared" si="12"/>
        <v>0</v>
      </c>
      <c r="AU9" s="60"/>
      <c r="AV9" s="27">
        <f t="shared" si="16"/>
        <v>0</v>
      </c>
      <c r="AW9" s="27">
        <f t="shared" si="13"/>
        <v>0</v>
      </c>
      <c r="AX9" s="27">
        <f t="shared" si="17"/>
        <v>4700</v>
      </c>
      <c r="AY9" s="74">
        <v>2000</v>
      </c>
      <c r="AZ9" s="74">
        <v>2000</v>
      </c>
    </row>
    <row r="10" s="39" customFormat="1" ht="25" customHeight="1" spans="1:52">
      <c r="A10" s="54">
        <v>4</v>
      </c>
      <c r="B10" s="59" t="s">
        <v>873</v>
      </c>
      <c r="C10" s="59" t="s">
        <v>874</v>
      </c>
      <c r="D10" s="59" t="s">
        <v>875</v>
      </c>
      <c r="E10" s="62" t="s">
        <v>876</v>
      </c>
      <c r="F10" s="59">
        <v>4</v>
      </c>
      <c r="G10" s="294" t="s">
        <v>877</v>
      </c>
      <c r="H10" s="60"/>
      <c r="I10" s="27">
        <f t="shared" si="0"/>
        <v>0</v>
      </c>
      <c r="J10" s="60"/>
      <c r="K10" s="27">
        <f t="shared" si="14"/>
        <v>0</v>
      </c>
      <c r="L10" s="60"/>
      <c r="M10" s="27">
        <f t="shared" si="1"/>
        <v>0</v>
      </c>
      <c r="N10" s="60"/>
      <c r="O10" s="27">
        <f t="shared" si="2"/>
        <v>0</v>
      </c>
      <c r="P10" s="27">
        <f t="shared" si="3"/>
        <v>0</v>
      </c>
      <c r="Q10" s="60">
        <v>3</v>
      </c>
      <c r="R10" s="27">
        <f>Q10*300</f>
        <v>900</v>
      </c>
      <c r="S10" s="60"/>
      <c r="T10" s="27">
        <f t="shared" si="4"/>
        <v>0</v>
      </c>
      <c r="U10" s="27">
        <f t="shared" si="5"/>
        <v>900</v>
      </c>
      <c r="V10" s="60"/>
      <c r="W10" s="27">
        <f t="shared" si="6"/>
        <v>0</v>
      </c>
      <c r="X10" s="60"/>
      <c r="Y10" s="27">
        <f t="shared" si="7"/>
        <v>0</v>
      </c>
      <c r="Z10" s="27">
        <f t="shared" si="8"/>
        <v>0</v>
      </c>
      <c r="AA10" s="60"/>
      <c r="AB10" s="27">
        <f t="shared" si="9"/>
        <v>0</v>
      </c>
      <c r="AC10" s="69"/>
      <c r="AD10" s="27">
        <f t="shared" si="10"/>
        <v>0</v>
      </c>
      <c r="AE10" s="60"/>
      <c r="AF10" s="27">
        <f t="shared" si="18"/>
        <v>0</v>
      </c>
      <c r="AG10" s="60"/>
      <c r="AH10" s="27">
        <f t="shared" si="19"/>
        <v>0</v>
      </c>
      <c r="AI10" s="60">
        <v>3</v>
      </c>
      <c r="AJ10" s="27">
        <f t="shared" si="11"/>
        <v>900</v>
      </c>
      <c r="AK10" s="60"/>
      <c r="AL10" s="27">
        <f t="shared" ref="AL10:AL39" si="20">AK10*300</f>
        <v>0</v>
      </c>
      <c r="AM10" s="27">
        <f t="shared" ref="AM10:AM39" si="21">AF10+AH10+AJ10+AL10</f>
        <v>900</v>
      </c>
      <c r="AN10" s="60"/>
      <c r="AO10" s="27">
        <f t="shared" ref="AO10:AO39" si="22">AN10*20</f>
        <v>0</v>
      </c>
      <c r="AP10" s="60">
        <v>20</v>
      </c>
      <c r="AQ10" s="27">
        <f t="shared" ref="AQ10:AQ38" si="23">AP10*20</f>
        <v>400</v>
      </c>
      <c r="AR10" s="27">
        <f t="shared" si="15"/>
        <v>400</v>
      </c>
      <c r="AS10" s="60"/>
      <c r="AT10" s="27">
        <f t="shared" si="12"/>
        <v>0</v>
      </c>
      <c r="AU10" s="60"/>
      <c r="AV10" s="27">
        <f t="shared" si="16"/>
        <v>0</v>
      </c>
      <c r="AW10" s="27">
        <f t="shared" si="13"/>
        <v>0</v>
      </c>
      <c r="AX10" s="27">
        <f t="shared" si="17"/>
        <v>2200</v>
      </c>
      <c r="AY10" s="74">
        <f>1000*M9</f>
        <v>0</v>
      </c>
      <c r="AZ10" s="74">
        <v>2200</v>
      </c>
    </row>
    <row r="11" s="39" customFormat="1" ht="25" customHeight="1" spans="1:52">
      <c r="A11" s="54">
        <v>5</v>
      </c>
      <c r="B11" s="55" t="s">
        <v>878</v>
      </c>
      <c r="C11" s="55" t="s">
        <v>879</v>
      </c>
      <c r="D11" s="56" t="s">
        <v>880</v>
      </c>
      <c r="E11" s="17" t="s">
        <v>881</v>
      </c>
      <c r="F11" s="56">
        <v>1</v>
      </c>
      <c r="G11" s="288" t="s">
        <v>882</v>
      </c>
      <c r="H11" s="57"/>
      <c r="I11" s="27">
        <f t="shared" si="0"/>
        <v>0</v>
      </c>
      <c r="J11" s="57"/>
      <c r="K11" s="27">
        <f t="shared" si="14"/>
        <v>0</v>
      </c>
      <c r="L11" s="60"/>
      <c r="M11" s="27">
        <f t="shared" si="1"/>
        <v>0</v>
      </c>
      <c r="N11" s="57"/>
      <c r="O11" s="27">
        <f t="shared" si="2"/>
        <v>0</v>
      </c>
      <c r="P11" s="27">
        <f t="shared" si="3"/>
        <v>0</v>
      </c>
      <c r="Q11" s="57"/>
      <c r="R11" s="27">
        <f t="shared" ref="R11:R38" si="24">Q11*300</f>
        <v>0</v>
      </c>
      <c r="S11" s="57"/>
      <c r="T11" s="27">
        <f t="shared" si="4"/>
        <v>0</v>
      </c>
      <c r="U11" s="27">
        <f t="shared" si="5"/>
        <v>0</v>
      </c>
      <c r="V11" s="57"/>
      <c r="W11" s="27">
        <f t="shared" si="6"/>
        <v>0</v>
      </c>
      <c r="X11" s="57"/>
      <c r="Y11" s="27">
        <f t="shared" si="7"/>
        <v>0</v>
      </c>
      <c r="Z11" s="27">
        <f t="shared" si="8"/>
        <v>0</v>
      </c>
      <c r="AA11" s="57"/>
      <c r="AB11" s="27">
        <f t="shared" si="9"/>
        <v>0</v>
      </c>
      <c r="AC11" s="68"/>
      <c r="AD11" s="27">
        <f t="shared" si="10"/>
        <v>0</v>
      </c>
      <c r="AE11" s="57"/>
      <c r="AF11" s="27">
        <f t="shared" si="18"/>
        <v>0</v>
      </c>
      <c r="AG11" s="57"/>
      <c r="AH11" s="27">
        <f t="shared" si="19"/>
        <v>0</v>
      </c>
      <c r="AI11" s="57"/>
      <c r="AJ11" s="27">
        <f t="shared" si="11"/>
        <v>0</v>
      </c>
      <c r="AK11" s="57"/>
      <c r="AL11" s="27">
        <f t="shared" si="20"/>
        <v>0</v>
      </c>
      <c r="AM11" s="27">
        <f t="shared" si="21"/>
        <v>0</v>
      </c>
      <c r="AN11" s="57">
        <v>20</v>
      </c>
      <c r="AO11" s="27">
        <f t="shared" si="22"/>
        <v>400</v>
      </c>
      <c r="AP11" s="57"/>
      <c r="AQ11" s="27">
        <f t="shared" si="23"/>
        <v>0</v>
      </c>
      <c r="AR11" s="27">
        <f t="shared" si="15"/>
        <v>400</v>
      </c>
      <c r="AS11" s="57"/>
      <c r="AT11" s="27">
        <f t="shared" si="12"/>
        <v>0</v>
      </c>
      <c r="AU11" s="57">
        <v>1</v>
      </c>
      <c r="AV11" s="27">
        <f t="shared" si="16"/>
        <v>600</v>
      </c>
      <c r="AW11" s="27">
        <f t="shared" si="13"/>
        <v>600</v>
      </c>
      <c r="AX11" s="27">
        <f t="shared" si="17"/>
        <v>1000</v>
      </c>
      <c r="AY11" s="74">
        <v>1000</v>
      </c>
      <c r="AZ11" s="74">
        <v>1000</v>
      </c>
    </row>
    <row r="12" s="39" customFormat="1" ht="25" customHeight="1" spans="1:52">
      <c r="A12" s="54">
        <v>6</v>
      </c>
      <c r="B12" s="55" t="s">
        <v>878</v>
      </c>
      <c r="C12" s="18" t="s">
        <v>431</v>
      </c>
      <c r="D12" s="18" t="s">
        <v>883</v>
      </c>
      <c r="E12" s="58" t="s">
        <v>884</v>
      </c>
      <c r="F12" s="59">
        <v>3</v>
      </c>
      <c r="G12" s="292" t="s">
        <v>885</v>
      </c>
      <c r="H12" s="60"/>
      <c r="I12" s="27">
        <f t="shared" si="0"/>
        <v>0</v>
      </c>
      <c r="J12" s="60"/>
      <c r="K12" s="27">
        <f t="shared" si="14"/>
        <v>0</v>
      </c>
      <c r="L12" s="60"/>
      <c r="M12" s="27">
        <f t="shared" si="1"/>
        <v>0</v>
      </c>
      <c r="N12" s="60"/>
      <c r="O12" s="27">
        <f t="shared" si="2"/>
        <v>0</v>
      </c>
      <c r="P12" s="27">
        <f t="shared" si="3"/>
        <v>0</v>
      </c>
      <c r="Q12" s="60">
        <v>2</v>
      </c>
      <c r="R12" s="27">
        <f t="shared" si="24"/>
        <v>600</v>
      </c>
      <c r="S12" s="60"/>
      <c r="T12" s="27">
        <f t="shared" si="4"/>
        <v>0</v>
      </c>
      <c r="U12" s="27">
        <f t="shared" si="5"/>
        <v>600</v>
      </c>
      <c r="V12" s="60"/>
      <c r="W12" s="27">
        <f t="shared" si="6"/>
        <v>0</v>
      </c>
      <c r="X12" s="60"/>
      <c r="Y12" s="27">
        <f t="shared" si="7"/>
        <v>0</v>
      </c>
      <c r="Z12" s="27">
        <f t="shared" si="8"/>
        <v>0</v>
      </c>
      <c r="AA12" s="60"/>
      <c r="AB12" s="27">
        <f t="shared" si="9"/>
        <v>0</v>
      </c>
      <c r="AC12" s="69"/>
      <c r="AD12" s="27">
        <f t="shared" si="10"/>
        <v>0</v>
      </c>
      <c r="AE12" s="60"/>
      <c r="AF12" s="27">
        <f t="shared" si="18"/>
        <v>0</v>
      </c>
      <c r="AG12" s="60"/>
      <c r="AH12" s="27">
        <f t="shared" si="19"/>
        <v>0</v>
      </c>
      <c r="AI12" s="60">
        <v>2</v>
      </c>
      <c r="AJ12" s="27">
        <f t="shared" si="11"/>
        <v>600</v>
      </c>
      <c r="AK12" s="60"/>
      <c r="AL12" s="27">
        <f t="shared" si="20"/>
        <v>0</v>
      </c>
      <c r="AM12" s="27">
        <f t="shared" si="21"/>
        <v>600</v>
      </c>
      <c r="AN12" s="60">
        <v>20</v>
      </c>
      <c r="AO12" s="27">
        <f t="shared" si="22"/>
        <v>400</v>
      </c>
      <c r="AP12" s="60"/>
      <c r="AQ12" s="27">
        <f t="shared" si="23"/>
        <v>0</v>
      </c>
      <c r="AR12" s="27">
        <f t="shared" si="15"/>
        <v>400</v>
      </c>
      <c r="AS12" s="60"/>
      <c r="AT12" s="27">
        <f t="shared" si="12"/>
        <v>0</v>
      </c>
      <c r="AU12" s="60"/>
      <c r="AV12" s="27">
        <f t="shared" si="16"/>
        <v>0</v>
      </c>
      <c r="AW12" s="27">
        <f t="shared" si="13"/>
        <v>0</v>
      </c>
      <c r="AX12" s="27">
        <f t="shared" si="17"/>
        <v>1600</v>
      </c>
      <c r="AY12" s="74">
        <v>3000</v>
      </c>
      <c r="AZ12" s="74">
        <v>1600</v>
      </c>
    </row>
    <row r="13" s="39" customFormat="1" ht="25" customHeight="1" spans="1:52">
      <c r="A13" s="54">
        <v>7</v>
      </c>
      <c r="B13" s="55" t="s">
        <v>878</v>
      </c>
      <c r="C13" s="59" t="s">
        <v>879</v>
      </c>
      <c r="D13" s="59" t="s">
        <v>886</v>
      </c>
      <c r="E13" s="62" t="s">
        <v>887</v>
      </c>
      <c r="F13" s="59">
        <v>4</v>
      </c>
      <c r="G13" s="294" t="s">
        <v>888</v>
      </c>
      <c r="H13" s="60"/>
      <c r="I13" s="27">
        <f t="shared" si="0"/>
        <v>0</v>
      </c>
      <c r="J13" s="60"/>
      <c r="K13" s="27">
        <f t="shared" si="14"/>
        <v>0</v>
      </c>
      <c r="L13" s="60"/>
      <c r="M13" s="27">
        <f t="shared" si="1"/>
        <v>0</v>
      </c>
      <c r="N13" s="60"/>
      <c r="O13" s="27">
        <f t="shared" si="2"/>
        <v>0</v>
      </c>
      <c r="P13" s="27">
        <f t="shared" si="3"/>
        <v>0</v>
      </c>
      <c r="Q13" s="60">
        <v>1</v>
      </c>
      <c r="R13" s="27">
        <f t="shared" si="24"/>
        <v>300</v>
      </c>
      <c r="S13" s="60"/>
      <c r="T13" s="27">
        <f t="shared" si="4"/>
        <v>0</v>
      </c>
      <c r="U13" s="27">
        <f t="shared" si="5"/>
        <v>300</v>
      </c>
      <c r="V13" s="60"/>
      <c r="W13" s="27">
        <f t="shared" si="6"/>
        <v>0</v>
      </c>
      <c r="X13" s="60"/>
      <c r="Y13" s="27">
        <f t="shared" si="7"/>
        <v>0</v>
      </c>
      <c r="Z13" s="27">
        <f t="shared" si="8"/>
        <v>0</v>
      </c>
      <c r="AA13" s="60"/>
      <c r="AB13" s="27">
        <f t="shared" si="9"/>
        <v>0</v>
      </c>
      <c r="AC13" s="69"/>
      <c r="AD13" s="27">
        <f t="shared" si="10"/>
        <v>0</v>
      </c>
      <c r="AE13" s="60"/>
      <c r="AF13" s="27">
        <f t="shared" si="18"/>
        <v>0</v>
      </c>
      <c r="AG13" s="60"/>
      <c r="AH13" s="27">
        <f t="shared" si="19"/>
        <v>0</v>
      </c>
      <c r="AI13" s="60">
        <v>1</v>
      </c>
      <c r="AJ13" s="27">
        <f t="shared" si="11"/>
        <v>300</v>
      </c>
      <c r="AK13" s="60"/>
      <c r="AL13" s="27">
        <f t="shared" si="20"/>
        <v>0</v>
      </c>
      <c r="AM13" s="27">
        <f t="shared" si="21"/>
        <v>300</v>
      </c>
      <c r="AN13" s="60">
        <v>20</v>
      </c>
      <c r="AO13" s="27">
        <f t="shared" si="22"/>
        <v>400</v>
      </c>
      <c r="AP13" s="60"/>
      <c r="AQ13" s="27">
        <f t="shared" si="23"/>
        <v>0</v>
      </c>
      <c r="AR13" s="27">
        <f t="shared" si="15"/>
        <v>400</v>
      </c>
      <c r="AS13" s="60"/>
      <c r="AT13" s="27">
        <f t="shared" si="12"/>
        <v>0</v>
      </c>
      <c r="AU13" s="60"/>
      <c r="AV13" s="27">
        <f t="shared" si="16"/>
        <v>0</v>
      </c>
      <c r="AW13" s="27">
        <f t="shared" si="13"/>
        <v>0</v>
      </c>
      <c r="AX13" s="27">
        <f t="shared" si="17"/>
        <v>1000</v>
      </c>
      <c r="AY13" s="74">
        <v>4000</v>
      </c>
      <c r="AZ13" s="74">
        <v>1000</v>
      </c>
    </row>
    <row r="14" s="39" customFormat="1" ht="25" customHeight="1" spans="1:52">
      <c r="A14" s="54">
        <v>8</v>
      </c>
      <c r="B14" s="55" t="s">
        <v>889</v>
      </c>
      <c r="C14" s="55" t="s">
        <v>890</v>
      </c>
      <c r="D14" s="56" t="s">
        <v>891</v>
      </c>
      <c r="E14" s="17" t="s">
        <v>892</v>
      </c>
      <c r="F14" s="56">
        <v>6</v>
      </c>
      <c r="G14" s="288" t="s">
        <v>893</v>
      </c>
      <c r="H14" s="57"/>
      <c r="I14" s="27">
        <f t="shared" si="0"/>
        <v>0</v>
      </c>
      <c r="J14" s="57"/>
      <c r="K14" s="27">
        <f t="shared" si="14"/>
        <v>0</v>
      </c>
      <c r="L14" s="60"/>
      <c r="M14" s="27">
        <f t="shared" si="1"/>
        <v>0</v>
      </c>
      <c r="N14" s="57"/>
      <c r="O14" s="27">
        <f t="shared" si="2"/>
        <v>0</v>
      </c>
      <c r="P14" s="27">
        <f t="shared" si="3"/>
        <v>0</v>
      </c>
      <c r="Q14" s="57">
        <v>3</v>
      </c>
      <c r="R14" s="27">
        <f t="shared" si="24"/>
        <v>900</v>
      </c>
      <c r="S14" s="57"/>
      <c r="T14" s="27">
        <f t="shared" si="4"/>
        <v>0</v>
      </c>
      <c r="U14" s="27">
        <f t="shared" si="5"/>
        <v>900</v>
      </c>
      <c r="V14" s="57"/>
      <c r="W14" s="27">
        <f t="shared" si="6"/>
        <v>0</v>
      </c>
      <c r="X14" s="57"/>
      <c r="Y14" s="27">
        <f t="shared" si="7"/>
        <v>0</v>
      </c>
      <c r="Z14" s="27">
        <f t="shared" si="8"/>
        <v>0</v>
      </c>
      <c r="AA14" s="57"/>
      <c r="AB14" s="27">
        <f t="shared" si="9"/>
        <v>0</v>
      </c>
      <c r="AC14" s="68"/>
      <c r="AD14" s="27">
        <f t="shared" si="10"/>
        <v>0</v>
      </c>
      <c r="AE14" s="57"/>
      <c r="AF14" s="27">
        <f t="shared" si="18"/>
        <v>0</v>
      </c>
      <c r="AG14" s="57"/>
      <c r="AH14" s="27">
        <f t="shared" si="19"/>
        <v>0</v>
      </c>
      <c r="AI14" s="57">
        <v>2</v>
      </c>
      <c r="AJ14" s="27">
        <f t="shared" si="11"/>
        <v>600</v>
      </c>
      <c r="AK14" s="57"/>
      <c r="AL14" s="27">
        <f t="shared" si="20"/>
        <v>0</v>
      </c>
      <c r="AM14" s="27">
        <f t="shared" si="21"/>
        <v>600</v>
      </c>
      <c r="AN14" s="57">
        <v>10</v>
      </c>
      <c r="AO14" s="27">
        <f t="shared" si="22"/>
        <v>200</v>
      </c>
      <c r="AP14" s="57"/>
      <c r="AQ14" s="27">
        <f t="shared" si="23"/>
        <v>0</v>
      </c>
      <c r="AR14" s="27">
        <f t="shared" si="15"/>
        <v>200</v>
      </c>
      <c r="AS14" s="57"/>
      <c r="AT14" s="27">
        <f t="shared" si="12"/>
        <v>0</v>
      </c>
      <c r="AU14" s="57"/>
      <c r="AV14" s="27">
        <f t="shared" si="16"/>
        <v>0</v>
      </c>
      <c r="AW14" s="27">
        <f t="shared" si="13"/>
        <v>0</v>
      </c>
      <c r="AX14" s="27">
        <f t="shared" si="17"/>
        <v>1700</v>
      </c>
      <c r="AY14" s="74">
        <v>6000</v>
      </c>
      <c r="AZ14" s="74">
        <v>1700</v>
      </c>
    </row>
    <row r="15" s="39" customFormat="1" ht="25" customHeight="1" spans="1:52">
      <c r="A15" s="54">
        <v>9</v>
      </c>
      <c r="B15" s="55" t="s">
        <v>889</v>
      </c>
      <c r="C15" s="55" t="s">
        <v>894</v>
      </c>
      <c r="D15" s="56" t="s">
        <v>895</v>
      </c>
      <c r="E15" s="17" t="s">
        <v>892</v>
      </c>
      <c r="F15" s="56">
        <v>9</v>
      </c>
      <c r="G15" s="288" t="s">
        <v>896</v>
      </c>
      <c r="H15" s="57"/>
      <c r="I15" s="27">
        <f t="shared" si="0"/>
        <v>0</v>
      </c>
      <c r="J15" s="57"/>
      <c r="K15" s="27">
        <f t="shared" si="14"/>
        <v>0</v>
      </c>
      <c r="L15" s="60"/>
      <c r="M15" s="27">
        <f t="shared" si="1"/>
        <v>0</v>
      </c>
      <c r="N15" s="57"/>
      <c r="O15" s="27">
        <f t="shared" si="2"/>
        <v>0</v>
      </c>
      <c r="P15" s="27">
        <f t="shared" si="3"/>
        <v>0</v>
      </c>
      <c r="Q15" s="57">
        <v>2.5</v>
      </c>
      <c r="R15" s="27">
        <f t="shared" si="24"/>
        <v>750</v>
      </c>
      <c r="S15" s="57"/>
      <c r="T15" s="27">
        <f t="shared" si="4"/>
        <v>0</v>
      </c>
      <c r="U15" s="27">
        <f t="shared" si="5"/>
        <v>750</v>
      </c>
      <c r="V15" s="57"/>
      <c r="W15" s="27">
        <f t="shared" si="6"/>
        <v>0</v>
      </c>
      <c r="X15" s="57"/>
      <c r="Y15" s="27">
        <f t="shared" si="7"/>
        <v>0</v>
      </c>
      <c r="Z15" s="27">
        <f t="shared" si="8"/>
        <v>0</v>
      </c>
      <c r="AA15" s="57"/>
      <c r="AB15" s="27">
        <f t="shared" si="9"/>
        <v>0</v>
      </c>
      <c r="AC15" s="68"/>
      <c r="AD15" s="27">
        <f t="shared" si="10"/>
        <v>0</v>
      </c>
      <c r="AE15" s="57"/>
      <c r="AF15" s="27">
        <f t="shared" si="18"/>
        <v>0</v>
      </c>
      <c r="AG15" s="57"/>
      <c r="AH15" s="27">
        <f t="shared" si="19"/>
        <v>0</v>
      </c>
      <c r="AI15" s="57">
        <v>23</v>
      </c>
      <c r="AJ15" s="27">
        <f t="shared" si="11"/>
        <v>6900</v>
      </c>
      <c r="AK15" s="57"/>
      <c r="AL15" s="27">
        <f t="shared" si="20"/>
        <v>0</v>
      </c>
      <c r="AM15" s="27">
        <f t="shared" si="21"/>
        <v>6900</v>
      </c>
      <c r="AN15" s="57">
        <v>24</v>
      </c>
      <c r="AO15" s="27">
        <f t="shared" si="22"/>
        <v>480</v>
      </c>
      <c r="AP15" s="57"/>
      <c r="AQ15" s="27">
        <f t="shared" si="23"/>
        <v>0</v>
      </c>
      <c r="AR15" s="27">
        <f t="shared" si="15"/>
        <v>480</v>
      </c>
      <c r="AS15" s="57"/>
      <c r="AT15" s="27">
        <f t="shared" si="12"/>
        <v>0</v>
      </c>
      <c r="AU15" s="57">
        <v>1</v>
      </c>
      <c r="AV15" s="27">
        <f t="shared" si="16"/>
        <v>600</v>
      </c>
      <c r="AW15" s="27">
        <f t="shared" si="13"/>
        <v>600</v>
      </c>
      <c r="AX15" s="27">
        <f t="shared" si="17"/>
        <v>8730</v>
      </c>
      <c r="AY15" s="74">
        <v>9000</v>
      </c>
      <c r="AZ15" s="74">
        <v>8730</v>
      </c>
    </row>
    <row r="16" s="39" customFormat="1" ht="25" customHeight="1" spans="1:52">
      <c r="A16" s="54">
        <v>10</v>
      </c>
      <c r="B16" s="55" t="s">
        <v>889</v>
      </c>
      <c r="C16" s="55" t="s">
        <v>897</v>
      </c>
      <c r="D16" s="56" t="s">
        <v>898</v>
      </c>
      <c r="E16" s="17" t="s">
        <v>899</v>
      </c>
      <c r="F16" s="56">
        <v>4</v>
      </c>
      <c r="G16" s="288" t="s">
        <v>900</v>
      </c>
      <c r="H16" s="57"/>
      <c r="I16" s="27">
        <f t="shared" si="0"/>
        <v>0</v>
      </c>
      <c r="J16" s="57"/>
      <c r="K16" s="27">
        <f t="shared" si="14"/>
        <v>0</v>
      </c>
      <c r="L16" s="60"/>
      <c r="M16" s="27">
        <f t="shared" si="1"/>
        <v>0</v>
      </c>
      <c r="N16" s="57"/>
      <c r="O16" s="27">
        <f t="shared" si="2"/>
        <v>0</v>
      </c>
      <c r="P16" s="27">
        <f t="shared" si="3"/>
        <v>0</v>
      </c>
      <c r="Q16" s="57">
        <v>2.5</v>
      </c>
      <c r="R16" s="27">
        <f t="shared" si="24"/>
        <v>750</v>
      </c>
      <c r="S16" s="57"/>
      <c r="T16" s="27">
        <f t="shared" si="4"/>
        <v>0</v>
      </c>
      <c r="U16" s="27">
        <f t="shared" si="5"/>
        <v>750</v>
      </c>
      <c r="V16" s="57"/>
      <c r="W16" s="27">
        <f t="shared" si="6"/>
        <v>0</v>
      </c>
      <c r="X16" s="57"/>
      <c r="Y16" s="27">
        <f t="shared" si="7"/>
        <v>0</v>
      </c>
      <c r="Z16" s="27">
        <f t="shared" si="8"/>
        <v>0</v>
      </c>
      <c r="AA16" s="57"/>
      <c r="AB16" s="27">
        <f t="shared" si="9"/>
        <v>0</v>
      </c>
      <c r="AC16" s="68"/>
      <c r="AD16" s="27">
        <f t="shared" si="10"/>
        <v>0</v>
      </c>
      <c r="AE16" s="57"/>
      <c r="AF16" s="27">
        <f t="shared" si="18"/>
        <v>0</v>
      </c>
      <c r="AG16" s="57"/>
      <c r="AH16" s="27">
        <f t="shared" si="19"/>
        <v>0</v>
      </c>
      <c r="AI16" s="57"/>
      <c r="AJ16" s="27">
        <f t="shared" si="11"/>
        <v>0</v>
      </c>
      <c r="AK16" s="57"/>
      <c r="AL16" s="27">
        <f t="shared" si="20"/>
        <v>0</v>
      </c>
      <c r="AM16" s="27">
        <f t="shared" si="21"/>
        <v>0</v>
      </c>
      <c r="AN16" s="57"/>
      <c r="AO16" s="27">
        <f t="shared" si="22"/>
        <v>0</v>
      </c>
      <c r="AP16" s="57"/>
      <c r="AQ16" s="27">
        <f t="shared" si="23"/>
        <v>0</v>
      </c>
      <c r="AR16" s="27">
        <f t="shared" si="15"/>
        <v>0</v>
      </c>
      <c r="AS16" s="57"/>
      <c r="AT16" s="27">
        <f t="shared" si="12"/>
        <v>0</v>
      </c>
      <c r="AU16" s="57"/>
      <c r="AV16" s="27">
        <f t="shared" si="16"/>
        <v>0</v>
      </c>
      <c r="AW16" s="27">
        <f t="shared" si="13"/>
        <v>0</v>
      </c>
      <c r="AX16" s="27">
        <f t="shared" si="17"/>
        <v>750</v>
      </c>
      <c r="AY16" s="74">
        <v>4000</v>
      </c>
      <c r="AZ16" s="74">
        <v>750</v>
      </c>
    </row>
    <row r="17" s="39" customFormat="1" ht="25" customHeight="1" spans="1:52">
      <c r="A17" s="54">
        <v>11</v>
      </c>
      <c r="B17" s="55" t="s">
        <v>889</v>
      </c>
      <c r="C17" s="55" t="s">
        <v>901</v>
      </c>
      <c r="D17" s="56" t="s">
        <v>902</v>
      </c>
      <c r="E17" s="17" t="s">
        <v>903</v>
      </c>
      <c r="F17" s="56">
        <v>8</v>
      </c>
      <c r="G17" s="288" t="s">
        <v>904</v>
      </c>
      <c r="H17" s="57">
        <v>2</v>
      </c>
      <c r="I17" s="27">
        <f t="shared" ref="I17:I38" si="25">H17*1000</f>
        <v>2000</v>
      </c>
      <c r="J17" s="57"/>
      <c r="K17" s="27">
        <f t="shared" si="14"/>
        <v>0</v>
      </c>
      <c r="L17" s="60"/>
      <c r="M17" s="27">
        <f t="shared" si="1"/>
        <v>0</v>
      </c>
      <c r="N17" s="57"/>
      <c r="O17" s="27">
        <f t="shared" si="2"/>
        <v>0</v>
      </c>
      <c r="P17" s="27">
        <f t="shared" si="3"/>
        <v>2000</v>
      </c>
      <c r="Q17" s="57">
        <v>4</v>
      </c>
      <c r="R17" s="27">
        <f t="shared" si="24"/>
        <v>1200</v>
      </c>
      <c r="S17" s="57"/>
      <c r="T17" s="27">
        <f t="shared" si="4"/>
        <v>0</v>
      </c>
      <c r="U17" s="27">
        <f t="shared" si="5"/>
        <v>1200</v>
      </c>
      <c r="V17" s="57"/>
      <c r="W17" s="27">
        <f t="shared" si="6"/>
        <v>0</v>
      </c>
      <c r="X17" s="57"/>
      <c r="Y17" s="27">
        <f t="shared" si="7"/>
        <v>0</v>
      </c>
      <c r="Z17" s="27">
        <f t="shared" si="8"/>
        <v>0</v>
      </c>
      <c r="AA17" s="57"/>
      <c r="AB17" s="27">
        <f t="shared" si="9"/>
        <v>0</v>
      </c>
      <c r="AC17" s="68"/>
      <c r="AD17" s="27">
        <f t="shared" si="10"/>
        <v>0</v>
      </c>
      <c r="AE17" s="57"/>
      <c r="AF17" s="27">
        <f t="shared" si="18"/>
        <v>0</v>
      </c>
      <c r="AG17" s="57"/>
      <c r="AH17" s="27">
        <f t="shared" si="19"/>
        <v>0</v>
      </c>
      <c r="AI17" s="57">
        <v>5</v>
      </c>
      <c r="AJ17" s="27">
        <f t="shared" si="11"/>
        <v>1500</v>
      </c>
      <c r="AK17" s="57"/>
      <c r="AL17" s="27">
        <f t="shared" si="20"/>
        <v>0</v>
      </c>
      <c r="AM17" s="27">
        <f t="shared" si="21"/>
        <v>1500</v>
      </c>
      <c r="AN17" s="57">
        <v>30</v>
      </c>
      <c r="AO17" s="27">
        <f t="shared" si="22"/>
        <v>600</v>
      </c>
      <c r="AP17" s="57"/>
      <c r="AQ17" s="27">
        <f t="shared" si="23"/>
        <v>0</v>
      </c>
      <c r="AR17" s="27">
        <f t="shared" si="15"/>
        <v>600</v>
      </c>
      <c r="AS17" s="57"/>
      <c r="AT17" s="27">
        <f t="shared" si="12"/>
        <v>0</v>
      </c>
      <c r="AU17" s="57">
        <v>1</v>
      </c>
      <c r="AV17" s="27">
        <f t="shared" si="16"/>
        <v>600</v>
      </c>
      <c r="AW17" s="27">
        <f t="shared" si="13"/>
        <v>600</v>
      </c>
      <c r="AX17" s="27">
        <f t="shared" si="17"/>
        <v>5900</v>
      </c>
      <c r="AY17" s="74">
        <v>8000</v>
      </c>
      <c r="AZ17" s="74">
        <v>5900</v>
      </c>
    </row>
    <row r="18" s="39" customFormat="1" ht="25" customHeight="1" spans="1:52">
      <c r="A18" s="54">
        <v>12</v>
      </c>
      <c r="B18" s="55" t="s">
        <v>889</v>
      </c>
      <c r="C18" s="55" t="s">
        <v>905</v>
      </c>
      <c r="D18" s="56" t="s">
        <v>906</v>
      </c>
      <c r="E18" s="17" t="s">
        <v>907</v>
      </c>
      <c r="F18" s="56">
        <v>3</v>
      </c>
      <c r="G18" s="288" t="s">
        <v>908</v>
      </c>
      <c r="H18" s="57"/>
      <c r="I18" s="27">
        <f t="shared" si="25"/>
        <v>0</v>
      </c>
      <c r="J18" s="57"/>
      <c r="K18" s="27">
        <f t="shared" si="14"/>
        <v>0</v>
      </c>
      <c r="L18" s="60"/>
      <c r="M18" s="27">
        <f t="shared" si="1"/>
        <v>0</v>
      </c>
      <c r="N18" s="57"/>
      <c r="O18" s="27">
        <f t="shared" si="2"/>
        <v>0</v>
      </c>
      <c r="P18" s="27">
        <f t="shared" si="3"/>
        <v>0</v>
      </c>
      <c r="Q18" s="57"/>
      <c r="R18" s="27">
        <f t="shared" si="24"/>
        <v>0</v>
      </c>
      <c r="S18" s="57"/>
      <c r="T18" s="27">
        <f t="shared" si="4"/>
        <v>0</v>
      </c>
      <c r="U18" s="27">
        <f t="shared" si="5"/>
        <v>0</v>
      </c>
      <c r="V18" s="57"/>
      <c r="W18" s="27">
        <f t="shared" si="6"/>
        <v>0</v>
      </c>
      <c r="X18" s="57"/>
      <c r="Y18" s="27">
        <f t="shared" si="7"/>
        <v>0</v>
      </c>
      <c r="Z18" s="27">
        <f t="shared" si="8"/>
        <v>0</v>
      </c>
      <c r="AA18" s="57"/>
      <c r="AB18" s="27">
        <f t="shared" si="9"/>
        <v>0</v>
      </c>
      <c r="AC18" s="68"/>
      <c r="AD18" s="27">
        <f t="shared" si="10"/>
        <v>0</v>
      </c>
      <c r="AE18" s="57"/>
      <c r="AF18" s="27">
        <f t="shared" si="18"/>
        <v>0</v>
      </c>
      <c r="AG18" s="57"/>
      <c r="AH18" s="27">
        <f t="shared" si="19"/>
        <v>0</v>
      </c>
      <c r="AI18" s="57"/>
      <c r="AJ18" s="27">
        <f t="shared" si="11"/>
        <v>0</v>
      </c>
      <c r="AK18" s="57"/>
      <c r="AL18" s="27">
        <f t="shared" si="20"/>
        <v>0</v>
      </c>
      <c r="AM18" s="27">
        <f t="shared" si="21"/>
        <v>0</v>
      </c>
      <c r="AN18" s="57">
        <v>20</v>
      </c>
      <c r="AO18" s="27">
        <f t="shared" si="22"/>
        <v>400</v>
      </c>
      <c r="AP18" s="57"/>
      <c r="AQ18" s="27">
        <f t="shared" si="23"/>
        <v>0</v>
      </c>
      <c r="AR18" s="27">
        <f t="shared" si="15"/>
        <v>400</v>
      </c>
      <c r="AS18" s="57"/>
      <c r="AT18" s="27">
        <f t="shared" si="12"/>
        <v>0</v>
      </c>
      <c r="AU18" s="57"/>
      <c r="AV18" s="27">
        <f t="shared" si="16"/>
        <v>0</v>
      </c>
      <c r="AW18" s="27">
        <f t="shared" si="13"/>
        <v>0</v>
      </c>
      <c r="AX18" s="27">
        <f t="shared" si="17"/>
        <v>400</v>
      </c>
      <c r="AY18" s="74">
        <v>3000</v>
      </c>
      <c r="AZ18" s="74">
        <v>400</v>
      </c>
    </row>
    <row r="19" s="39" customFormat="1" ht="25" customHeight="1" spans="1:52">
      <c r="A19" s="54">
        <v>13</v>
      </c>
      <c r="B19" s="55" t="s">
        <v>889</v>
      </c>
      <c r="C19" s="55" t="s">
        <v>909</v>
      </c>
      <c r="D19" s="56" t="s">
        <v>910</v>
      </c>
      <c r="E19" s="17" t="s">
        <v>911</v>
      </c>
      <c r="F19" s="56">
        <v>3</v>
      </c>
      <c r="G19" s="288" t="s">
        <v>912</v>
      </c>
      <c r="H19" s="57"/>
      <c r="I19" s="27">
        <f t="shared" si="25"/>
        <v>0</v>
      </c>
      <c r="J19" s="57"/>
      <c r="K19" s="27">
        <f t="shared" si="14"/>
        <v>0</v>
      </c>
      <c r="L19" s="60"/>
      <c r="M19" s="27">
        <f t="shared" si="1"/>
        <v>0</v>
      </c>
      <c r="N19" s="57"/>
      <c r="O19" s="27">
        <f t="shared" si="2"/>
        <v>0</v>
      </c>
      <c r="P19" s="27">
        <f t="shared" si="3"/>
        <v>0</v>
      </c>
      <c r="Q19" s="57">
        <v>2</v>
      </c>
      <c r="R19" s="27">
        <f t="shared" si="24"/>
        <v>600</v>
      </c>
      <c r="S19" s="57"/>
      <c r="T19" s="27">
        <f t="shared" si="4"/>
        <v>0</v>
      </c>
      <c r="U19" s="27">
        <f t="shared" si="5"/>
        <v>600</v>
      </c>
      <c r="V19" s="57"/>
      <c r="W19" s="27">
        <f t="shared" si="6"/>
        <v>0</v>
      </c>
      <c r="X19" s="57"/>
      <c r="Y19" s="27">
        <f t="shared" si="7"/>
        <v>0</v>
      </c>
      <c r="Z19" s="27">
        <f t="shared" si="8"/>
        <v>0</v>
      </c>
      <c r="AA19" s="57"/>
      <c r="AB19" s="27">
        <f t="shared" si="9"/>
        <v>0</v>
      </c>
      <c r="AC19" s="68"/>
      <c r="AD19" s="27">
        <f t="shared" si="10"/>
        <v>0</v>
      </c>
      <c r="AE19" s="57"/>
      <c r="AF19" s="27">
        <f t="shared" si="18"/>
        <v>0</v>
      </c>
      <c r="AG19" s="57"/>
      <c r="AH19" s="27">
        <f t="shared" si="19"/>
        <v>0</v>
      </c>
      <c r="AI19" s="57">
        <v>2</v>
      </c>
      <c r="AJ19" s="27">
        <f t="shared" si="11"/>
        <v>600</v>
      </c>
      <c r="AK19" s="57"/>
      <c r="AL19" s="27">
        <f t="shared" si="20"/>
        <v>0</v>
      </c>
      <c r="AM19" s="27">
        <f t="shared" si="21"/>
        <v>600</v>
      </c>
      <c r="AN19" s="57">
        <v>32</v>
      </c>
      <c r="AO19" s="27">
        <f t="shared" si="22"/>
        <v>640</v>
      </c>
      <c r="AP19" s="57"/>
      <c r="AQ19" s="27">
        <f t="shared" si="23"/>
        <v>0</v>
      </c>
      <c r="AR19" s="27">
        <f t="shared" si="15"/>
        <v>640</v>
      </c>
      <c r="AS19" s="57"/>
      <c r="AT19" s="27">
        <f t="shared" si="12"/>
        <v>0</v>
      </c>
      <c r="AU19" s="57"/>
      <c r="AV19" s="27">
        <f t="shared" si="16"/>
        <v>0</v>
      </c>
      <c r="AW19" s="27">
        <f t="shared" si="13"/>
        <v>0</v>
      </c>
      <c r="AX19" s="27">
        <f t="shared" si="17"/>
        <v>1840</v>
      </c>
      <c r="AY19" s="74">
        <v>3000</v>
      </c>
      <c r="AZ19" s="74">
        <v>1840</v>
      </c>
    </row>
    <row r="20" s="39" customFormat="1" ht="25" customHeight="1" spans="1:52">
      <c r="A20" s="54">
        <v>14</v>
      </c>
      <c r="B20" s="55" t="s">
        <v>913</v>
      </c>
      <c r="C20" s="55" t="s">
        <v>914</v>
      </c>
      <c r="D20" s="56" t="s">
        <v>915</v>
      </c>
      <c r="E20" s="17" t="s">
        <v>916</v>
      </c>
      <c r="F20" s="56">
        <v>3</v>
      </c>
      <c r="G20" s="288" t="s">
        <v>917</v>
      </c>
      <c r="H20" s="57"/>
      <c r="I20" s="27">
        <f t="shared" si="25"/>
        <v>0</v>
      </c>
      <c r="J20" s="57"/>
      <c r="K20" s="27">
        <f t="shared" si="14"/>
        <v>0</v>
      </c>
      <c r="L20" s="60"/>
      <c r="M20" s="27">
        <f t="shared" si="1"/>
        <v>0</v>
      </c>
      <c r="N20" s="57"/>
      <c r="O20" s="27">
        <f t="shared" si="2"/>
        <v>0</v>
      </c>
      <c r="P20" s="27">
        <f t="shared" si="3"/>
        <v>0</v>
      </c>
      <c r="Q20" s="57">
        <v>2.5</v>
      </c>
      <c r="R20" s="27">
        <f t="shared" si="24"/>
        <v>750</v>
      </c>
      <c r="S20" s="57"/>
      <c r="T20" s="27">
        <f t="shared" si="4"/>
        <v>0</v>
      </c>
      <c r="U20" s="27">
        <f t="shared" si="5"/>
        <v>750</v>
      </c>
      <c r="V20" s="57"/>
      <c r="W20" s="27">
        <f t="shared" si="6"/>
        <v>0</v>
      </c>
      <c r="X20" s="57"/>
      <c r="Y20" s="27">
        <f t="shared" si="7"/>
        <v>0</v>
      </c>
      <c r="Z20" s="27">
        <f t="shared" si="8"/>
        <v>0</v>
      </c>
      <c r="AA20" s="57"/>
      <c r="AB20" s="27">
        <f t="shared" si="9"/>
        <v>0</v>
      </c>
      <c r="AC20" s="68"/>
      <c r="AD20" s="27">
        <f t="shared" si="10"/>
        <v>0</v>
      </c>
      <c r="AE20" s="57"/>
      <c r="AF20" s="27">
        <f t="shared" si="18"/>
        <v>0</v>
      </c>
      <c r="AG20" s="57"/>
      <c r="AH20" s="27">
        <f t="shared" si="19"/>
        <v>0</v>
      </c>
      <c r="AI20" s="57">
        <v>2</v>
      </c>
      <c r="AJ20" s="27">
        <f t="shared" si="11"/>
        <v>600</v>
      </c>
      <c r="AK20" s="57"/>
      <c r="AL20" s="27">
        <f t="shared" si="20"/>
        <v>0</v>
      </c>
      <c r="AM20" s="27">
        <f t="shared" si="21"/>
        <v>600</v>
      </c>
      <c r="AN20" s="57">
        <v>20</v>
      </c>
      <c r="AO20" s="27">
        <f t="shared" si="22"/>
        <v>400</v>
      </c>
      <c r="AP20" s="57"/>
      <c r="AQ20" s="27">
        <f t="shared" si="23"/>
        <v>0</v>
      </c>
      <c r="AR20" s="27">
        <f t="shared" si="15"/>
        <v>400</v>
      </c>
      <c r="AS20" s="57"/>
      <c r="AT20" s="27">
        <f t="shared" si="12"/>
        <v>0</v>
      </c>
      <c r="AU20" s="57"/>
      <c r="AV20" s="27">
        <f t="shared" si="16"/>
        <v>0</v>
      </c>
      <c r="AW20" s="27">
        <f t="shared" si="13"/>
        <v>0</v>
      </c>
      <c r="AX20" s="27">
        <f t="shared" si="17"/>
        <v>1750</v>
      </c>
      <c r="AY20" s="74">
        <v>3000</v>
      </c>
      <c r="AZ20" s="74">
        <v>1750</v>
      </c>
    </row>
    <row r="21" s="39" customFormat="1" ht="25" customHeight="1" spans="1:52">
      <c r="A21" s="54">
        <v>15</v>
      </c>
      <c r="B21" s="55" t="s">
        <v>913</v>
      </c>
      <c r="C21" s="55" t="s">
        <v>918</v>
      </c>
      <c r="D21" s="56" t="s">
        <v>919</v>
      </c>
      <c r="E21" s="17" t="s">
        <v>920</v>
      </c>
      <c r="F21" s="56">
        <v>4</v>
      </c>
      <c r="G21" s="288" t="s">
        <v>921</v>
      </c>
      <c r="H21" s="57"/>
      <c r="I21" s="27">
        <f t="shared" si="25"/>
        <v>0</v>
      </c>
      <c r="J21" s="57"/>
      <c r="K21" s="27">
        <f t="shared" si="14"/>
        <v>0</v>
      </c>
      <c r="L21" s="60"/>
      <c r="M21" s="27">
        <f t="shared" si="1"/>
        <v>0</v>
      </c>
      <c r="N21" s="57"/>
      <c r="O21" s="27">
        <f t="shared" si="2"/>
        <v>0</v>
      </c>
      <c r="P21" s="27">
        <f t="shared" si="3"/>
        <v>0</v>
      </c>
      <c r="Q21" s="57">
        <v>3.5</v>
      </c>
      <c r="R21" s="27">
        <f t="shared" si="24"/>
        <v>1050</v>
      </c>
      <c r="S21" s="57"/>
      <c r="T21" s="27">
        <f t="shared" si="4"/>
        <v>0</v>
      </c>
      <c r="U21" s="27">
        <f t="shared" si="5"/>
        <v>1050</v>
      </c>
      <c r="V21" s="57"/>
      <c r="W21" s="27">
        <f t="shared" si="6"/>
        <v>0</v>
      </c>
      <c r="X21" s="57"/>
      <c r="Y21" s="27">
        <f t="shared" si="7"/>
        <v>0</v>
      </c>
      <c r="Z21" s="27">
        <f t="shared" si="8"/>
        <v>0</v>
      </c>
      <c r="AA21" s="57"/>
      <c r="AB21" s="27">
        <f t="shared" si="9"/>
        <v>0</v>
      </c>
      <c r="AC21" s="68"/>
      <c r="AD21" s="27">
        <f t="shared" si="10"/>
        <v>0</v>
      </c>
      <c r="AE21" s="57">
        <v>1</v>
      </c>
      <c r="AF21" s="27">
        <f t="shared" si="18"/>
        <v>1000</v>
      </c>
      <c r="AG21" s="57"/>
      <c r="AH21" s="27">
        <f t="shared" si="19"/>
        <v>0</v>
      </c>
      <c r="AI21" s="57">
        <v>2</v>
      </c>
      <c r="AJ21" s="27">
        <f t="shared" si="11"/>
        <v>600</v>
      </c>
      <c r="AK21" s="57"/>
      <c r="AL21" s="27">
        <f t="shared" si="20"/>
        <v>0</v>
      </c>
      <c r="AM21" s="27">
        <f t="shared" si="21"/>
        <v>1600</v>
      </c>
      <c r="AN21" s="57">
        <v>16</v>
      </c>
      <c r="AO21" s="27">
        <f t="shared" si="22"/>
        <v>320</v>
      </c>
      <c r="AP21" s="57"/>
      <c r="AQ21" s="27">
        <f t="shared" si="23"/>
        <v>0</v>
      </c>
      <c r="AR21" s="27">
        <f t="shared" si="15"/>
        <v>320</v>
      </c>
      <c r="AS21" s="57"/>
      <c r="AT21" s="27">
        <f t="shared" si="12"/>
        <v>0</v>
      </c>
      <c r="AU21" s="57"/>
      <c r="AV21" s="27">
        <f t="shared" si="16"/>
        <v>0</v>
      </c>
      <c r="AW21" s="27">
        <f t="shared" si="13"/>
        <v>0</v>
      </c>
      <c r="AX21" s="27">
        <f t="shared" si="17"/>
        <v>2970</v>
      </c>
      <c r="AY21" s="74">
        <v>4000</v>
      </c>
      <c r="AZ21" s="74">
        <v>2970</v>
      </c>
    </row>
    <row r="22" s="39" customFormat="1" ht="25" customHeight="1" spans="1:52">
      <c r="A22" s="54">
        <v>16</v>
      </c>
      <c r="B22" s="55" t="s">
        <v>913</v>
      </c>
      <c r="C22" s="55" t="s">
        <v>922</v>
      </c>
      <c r="D22" s="56" t="s">
        <v>923</v>
      </c>
      <c r="E22" s="17" t="s">
        <v>137</v>
      </c>
      <c r="F22" s="56">
        <v>4</v>
      </c>
      <c r="G22" s="288" t="s">
        <v>924</v>
      </c>
      <c r="H22" s="57"/>
      <c r="I22" s="27">
        <f t="shared" si="25"/>
        <v>0</v>
      </c>
      <c r="J22" s="57"/>
      <c r="K22" s="27">
        <f t="shared" si="14"/>
        <v>0</v>
      </c>
      <c r="L22" s="60"/>
      <c r="M22" s="27">
        <f t="shared" si="1"/>
        <v>0</v>
      </c>
      <c r="N22" s="57"/>
      <c r="O22" s="27">
        <f t="shared" si="2"/>
        <v>0</v>
      </c>
      <c r="P22" s="27">
        <f t="shared" si="3"/>
        <v>0</v>
      </c>
      <c r="Q22" s="57">
        <v>1.5</v>
      </c>
      <c r="R22" s="27">
        <f t="shared" si="24"/>
        <v>450</v>
      </c>
      <c r="S22" s="57"/>
      <c r="T22" s="27">
        <f t="shared" si="4"/>
        <v>0</v>
      </c>
      <c r="U22" s="27">
        <f t="shared" si="5"/>
        <v>450</v>
      </c>
      <c r="V22" s="57"/>
      <c r="W22" s="27">
        <f t="shared" si="6"/>
        <v>0</v>
      </c>
      <c r="X22" s="57"/>
      <c r="Y22" s="27">
        <f t="shared" si="7"/>
        <v>0</v>
      </c>
      <c r="Z22" s="27">
        <f t="shared" si="8"/>
        <v>0</v>
      </c>
      <c r="AA22" s="57"/>
      <c r="AB22" s="27">
        <f t="shared" si="9"/>
        <v>0</v>
      </c>
      <c r="AC22" s="68"/>
      <c r="AD22" s="27">
        <f t="shared" si="10"/>
        <v>0</v>
      </c>
      <c r="AE22" s="57"/>
      <c r="AF22" s="27">
        <f t="shared" si="18"/>
        <v>0</v>
      </c>
      <c r="AG22" s="57"/>
      <c r="AH22" s="27">
        <f t="shared" si="19"/>
        <v>0</v>
      </c>
      <c r="AI22" s="57">
        <v>2</v>
      </c>
      <c r="AJ22" s="27">
        <f t="shared" si="11"/>
        <v>600</v>
      </c>
      <c r="AK22" s="57"/>
      <c r="AL22" s="27">
        <f t="shared" si="20"/>
        <v>0</v>
      </c>
      <c r="AM22" s="27">
        <f t="shared" si="21"/>
        <v>600</v>
      </c>
      <c r="AN22" s="57">
        <v>10</v>
      </c>
      <c r="AO22" s="27">
        <f t="shared" si="22"/>
        <v>200</v>
      </c>
      <c r="AP22" s="57">
        <v>5</v>
      </c>
      <c r="AQ22" s="27">
        <f t="shared" si="23"/>
        <v>100</v>
      </c>
      <c r="AR22" s="27">
        <f t="shared" si="15"/>
        <v>300</v>
      </c>
      <c r="AS22" s="57"/>
      <c r="AT22" s="27">
        <f t="shared" si="12"/>
        <v>0</v>
      </c>
      <c r="AU22" s="57"/>
      <c r="AV22" s="27">
        <f t="shared" si="16"/>
        <v>0</v>
      </c>
      <c r="AW22" s="27">
        <f t="shared" si="13"/>
        <v>0</v>
      </c>
      <c r="AX22" s="27">
        <f t="shared" si="17"/>
        <v>1350</v>
      </c>
      <c r="AY22" s="74">
        <v>4000</v>
      </c>
      <c r="AZ22" s="74">
        <v>1350</v>
      </c>
    </row>
    <row r="23" s="39" customFormat="1" ht="25" customHeight="1" spans="1:52">
      <c r="A23" s="54">
        <v>17</v>
      </c>
      <c r="B23" s="55" t="s">
        <v>913</v>
      </c>
      <c r="C23" s="55" t="s">
        <v>494</v>
      </c>
      <c r="D23" s="56" t="s">
        <v>925</v>
      </c>
      <c r="E23" s="17" t="s">
        <v>59</v>
      </c>
      <c r="F23" s="56">
        <v>5</v>
      </c>
      <c r="G23" s="288" t="s">
        <v>926</v>
      </c>
      <c r="H23" s="57"/>
      <c r="I23" s="27">
        <f t="shared" si="25"/>
        <v>0</v>
      </c>
      <c r="J23" s="57"/>
      <c r="K23" s="27">
        <f t="shared" si="14"/>
        <v>0</v>
      </c>
      <c r="L23" s="60"/>
      <c r="M23" s="27">
        <f t="shared" si="1"/>
        <v>0</v>
      </c>
      <c r="N23" s="57"/>
      <c r="O23" s="27">
        <f t="shared" si="2"/>
        <v>0</v>
      </c>
      <c r="P23" s="27">
        <f t="shared" si="3"/>
        <v>0</v>
      </c>
      <c r="Q23" s="57">
        <v>2</v>
      </c>
      <c r="R23" s="27">
        <f t="shared" si="24"/>
        <v>600</v>
      </c>
      <c r="S23" s="57"/>
      <c r="T23" s="27">
        <f t="shared" si="4"/>
        <v>0</v>
      </c>
      <c r="U23" s="27">
        <f t="shared" si="5"/>
        <v>600</v>
      </c>
      <c r="V23" s="57"/>
      <c r="W23" s="27">
        <f t="shared" si="6"/>
        <v>0</v>
      </c>
      <c r="X23" s="57"/>
      <c r="Y23" s="27">
        <f t="shared" si="7"/>
        <v>0</v>
      </c>
      <c r="Z23" s="27">
        <f t="shared" si="8"/>
        <v>0</v>
      </c>
      <c r="AA23" s="57"/>
      <c r="AB23" s="27">
        <f t="shared" si="9"/>
        <v>0</v>
      </c>
      <c r="AC23" s="68"/>
      <c r="AD23" s="27">
        <f t="shared" si="10"/>
        <v>0</v>
      </c>
      <c r="AE23" s="57"/>
      <c r="AF23" s="27">
        <f t="shared" si="18"/>
        <v>0</v>
      </c>
      <c r="AG23" s="57"/>
      <c r="AH23" s="27">
        <f t="shared" si="19"/>
        <v>0</v>
      </c>
      <c r="AI23" s="57">
        <v>3</v>
      </c>
      <c r="AJ23" s="27">
        <f t="shared" si="11"/>
        <v>900</v>
      </c>
      <c r="AK23" s="57"/>
      <c r="AL23" s="27">
        <f t="shared" si="20"/>
        <v>0</v>
      </c>
      <c r="AM23" s="27">
        <f t="shared" si="21"/>
        <v>900</v>
      </c>
      <c r="AN23" s="57">
        <v>25</v>
      </c>
      <c r="AO23" s="27">
        <f t="shared" si="22"/>
        <v>500</v>
      </c>
      <c r="AP23" s="57"/>
      <c r="AQ23" s="27">
        <f t="shared" si="23"/>
        <v>0</v>
      </c>
      <c r="AR23" s="27">
        <f t="shared" si="15"/>
        <v>500</v>
      </c>
      <c r="AS23" s="57"/>
      <c r="AT23" s="27">
        <f t="shared" si="12"/>
        <v>0</v>
      </c>
      <c r="AU23" s="57"/>
      <c r="AV23" s="27">
        <f t="shared" si="16"/>
        <v>0</v>
      </c>
      <c r="AW23" s="27">
        <f t="shared" si="13"/>
        <v>0</v>
      </c>
      <c r="AX23" s="27">
        <f t="shared" si="17"/>
        <v>2000</v>
      </c>
      <c r="AY23" s="74">
        <v>5000</v>
      </c>
      <c r="AZ23" s="74">
        <v>2000</v>
      </c>
    </row>
    <row r="24" s="39" customFormat="1" ht="25" customHeight="1" spans="1:52">
      <c r="A24" s="54">
        <v>18</v>
      </c>
      <c r="B24" s="55" t="s">
        <v>913</v>
      </c>
      <c r="C24" s="55" t="s">
        <v>494</v>
      </c>
      <c r="D24" s="56" t="s">
        <v>927</v>
      </c>
      <c r="E24" s="17" t="s">
        <v>928</v>
      </c>
      <c r="F24" s="56">
        <v>2</v>
      </c>
      <c r="G24" s="288" t="s">
        <v>929</v>
      </c>
      <c r="H24" s="57"/>
      <c r="I24" s="27">
        <f t="shared" si="25"/>
        <v>0</v>
      </c>
      <c r="J24" s="57"/>
      <c r="K24" s="27">
        <f t="shared" si="14"/>
        <v>0</v>
      </c>
      <c r="L24" s="60"/>
      <c r="M24" s="27">
        <f t="shared" si="1"/>
        <v>0</v>
      </c>
      <c r="N24" s="57"/>
      <c r="O24" s="27">
        <f t="shared" si="2"/>
        <v>0</v>
      </c>
      <c r="P24" s="27">
        <f t="shared" si="3"/>
        <v>0</v>
      </c>
      <c r="Q24" s="57">
        <v>1</v>
      </c>
      <c r="R24" s="27">
        <f t="shared" si="24"/>
        <v>300</v>
      </c>
      <c r="S24" s="57"/>
      <c r="T24" s="27">
        <f t="shared" si="4"/>
        <v>0</v>
      </c>
      <c r="U24" s="27">
        <f t="shared" si="5"/>
        <v>300</v>
      </c>
      <c r="V24" s="57"/>
      <c r="W24" s="27">
        <f t="shared" si="6"/>
        <v>0</v>
      </c>
      <c r="X24" s="57"/>
      <c r="Y24" s="27">
        <f t="shared" si="7"/>
        <v>0</v>
      </c>
      <c r="Z24" s="27">
        <f t="shared" si="8"/>
        <v>0</v>
      </c>
      <c r="AA24" s="57"/>
      <c r="AB24" s="27">
        <f t="shared" si="9"/>
        <v>0</v>
      </c>
      <c r="AC24" s="68"/>
      <c r="AD24" s="27">
        <f t="shared" si="10"/>
        <v>0</v>
      </c>
      <c r="AE24" s="57"/>
      <c r="AF24" s="27">
        <f t="shared" si="18"/>
        <v>0</v>
      </c>
      <c r="AG24" s="57"/>
      <c r="AH24" s="27">
        <f t="shared" si="19"/>
        <v>0</v>
      </c>
      <c r="AI24" s="57"/>
      <c r="AJ24" s="27">
        <f t="shared" si="11"/>
        <v>0</v>
      </c>
      <c r="AK24" s="57"/>
      <c r="AL24" s="27">
        <f t="shared" si="20"/>
        <v>0</v>
      </c>
      <c r="AM24" s="27">
        <f t="shared" si="21"/>
        <v>0</v>
      </c>
      <c r="AN24" s="57"/>
      <c r="AO24" s="27">
        <f t="shared" si="22"/>
        <v>0</v>
      </c>
      <c r="AP24" s="57"/>
      <c r="AQ24" s="27">
        <f t="shared" si="23"/>
        <v>0</v>
      </c>
      <c r="AR24" s="27">
        <f t="shared" si="15"/>
        <v>0</v>
      </c>
      <c r="AS24" s="57"/>
      <c r="AT24" s="27">
        <f t="shared" si="12"/>
        <v>0</v>
      </c>
      <c r="AU24" s="57"/>
      <c r="AV24" s="27">
        <f t="shared" si="16"/>
        <v>0</v>
      </c>
      <c r="AW24" s="27">
        <f t="shared" si="13"/>
        <v>0</v>
      </c>
      <c r="AX24" s="27">
        <f t="shared" si="17"/>
        <v>300</v>
      </c>
      <c r="AY24" s="74">
        <v>2000</v>
      </c>
      <c r="AZ24" s="74">
        <v>300</v>
      </c>
    </row>
    <row r="25" s="39" customFormat="1" ht="25" customHeight="1" spans="1:52">
      <c r="A25" s="54">
        <v>19</v>
      </c>
      <c r="B25" s="55" t="s">
        <v>913</v>
      </c>
      <c r="C25" s="55" t="s">
        <v>930</v>
      </c>
      <c r="D25" s="56" t="s">
        <v>931</v>
      </c>
      <c r="E25" s="17" t="s">
        <v>932</v>
      </c>
      <c r="F25" s="56">
        <v>2</v>
      </c>
      <c r="G25" s="288" t="s">
        <v>933</v>
      </c>
      <c r="H25" s="57"/>
      <c r="I25" s="27">
        <f t="shared" si="25"/>
        <v>0</v>
      </c>
      <c r="J25" s="57"/>
      <c r="K25" s="27">
        <f t="shared" si="14"/>
        <v>0</v>
      </c>
      <c r="L25" s="60"/>
      <c r="M25" s="27">
        <f t="shared" si="1"/>
        <v>0</v>
      </c>
      <c r="N25" s="57"/>
      <c r="O25" s="27">
        <f t="shared" si="2"/>
        <v>0</v>
      </c>
      <c r="P25" s="27">
        <f t="shared" si="3"/>
        <v>0</v>
      </c>
      <c r="Q25" s="57">
        <v>2</v>
      </c>
      <c r="R25" s="27">
        <f t="shared" si="24"/>
        <v>600</v>
      </c>
      <c r="S25" s="57"/>
      <c r="T25" s="27">
        <f t="shared" si="4"/>
        <v>0</v>
      </c>
      <c r="U25" s="27">
        <f t="shared" si="5"/>
        <v>600</v>
      </c>
      <c r="V25" s="57"/>
      <c r="W25" s="27">
        <f t="shared" si="6"/>
        <v>0</v>
      </c>
      <c r="X25" s="57"/>
      <c r="Y25" s="27">
        <f t="shared" si="7"/>
        <v>0</v>
      </c>
      <c r="Z25" s="27">
        <f t="shared" si="8"/>
        <v>0</v>
      </c>
      <c r="AA25" s="57"/>
      <c r="AB25" s="27">
        <f t="shared" si="9"/>
        <v>0</v>
      </c>
      <c r="AC25" s="68"/>
      <c r="AD25" s="27">
        <f t="shared" si="10"/>
        <v>0</v>
      </c>
      <c r="AE25" s="57"/>
      <c r="AF25" s="27">
        <f t="shared" si="18"/>
        <v>0</v>
      </c>
      <c r="AG25" s="57"/>
      <c r="AH25" s="27">
        <f t="shared" si="19"/>
        <v>0</v>
      </c>
      <c r="AI25" s="57"/>
      <c r="AJ25" s="27">
        <f t="shared" si="11"/>
        <v>0</v>
      </c>
      <c r="AK25" s="57"/>
      <c r="AL25" s="27">
        <f t="shared" si="20"/>
        <v>0</v>
      </c>
      <c r="AM25" s="27">
        <f t="shared" si="21"/>
        <v>0</v>
      </c>
      <c r="AN25" s="57">
        <v>20</v>
      </c>
      <c r="AO25" s="27">
        <f t="shared" si="22"/>
        <v>400</v>
      </c>
      <c r="AP25" s="57"/>
      <c r="AQ25" s="27">
        <f t="shared" si="23"/>
        <v>0</v>
      </c>
      <c r="AR25" s="27">
        <f t="shared" si="15"/>
        <v>400</v>
      </c>
      <c r="AS25" s="57"/>
      <c r="AT25" s="27">
        <f t="shared" si="12"/>
        <v>0</v>
      </c>
      <c r="AU25" s="57"/>
      <c r="AV25" s="27">
        <f t="shared" si="16"/>
        <v>0</v>
      </c>
      <c r="AW25" s="27">
        <f t="shared" si="13"/>
        <v>0</v>
      </c>
      <c r="AX25" s="27">
        <f t="shared" si="17"/>
        <v>1000</v>
      </c>
      <c r="AY25" s="74">
        <v>2000</v>
      </c>
      <c r="AZ25" s="74">
        <v>1000</v>
      </c>
    </row>
    <row r="26" s="39" customFormat="1" ht="25" customHeight="1" spans="1:52">
      <c r="A26" s="54">
        <v>20</v>
      </c>
      <c r="B26" s="28" t="s">
        <v>934</v>
      </c>
      <c r="C26" s="28" t="s">
        <v>935</v>
      </c>
      <c r="D26" s="28" t="s">
        <v>936</v>
      </c>
      <c r="E26" s="17" t="s">
        <v>937</v>
      </c>
      <c r="F26" s="55">
        <v>3</v>
      </c>
      <c r="G26" s="288" t="s">
        <v>938</v>
      </c>
      <c r="H26" s="63"/>
      <c r="I26" s="27">
        <f t="shared" si="25"/>
        <v>0</v>
      </c>
      <c r="J26" s="63"/>
      <c r="K26" s="27">
        <f t="shared" si="14"/>
        <v>0</v>
      </c>
      <c r="L26" s="63"/>
      <c r="M26" s="27">
        <f t="shared" si="1"/>
        <v>0</v>
      </c>
      <c r="N26" s="63"/>
      <c r="O26" s="27">
        <f t="shared" si="2"/>
        <v>0</v>
      </c>
      <c r="P26" s="27">
        <f t="shared" si="3"/>
        <v>0</v>
      </c>
      <c r="Q26" s="63"/>
      <c r="R26" s="27">
        <f t="shared" si="24"/>
        <v>0</v>
      </c>
      <c r="S26" s="63"/>
      <c r="T26" s="27">
        <f t="shared" si="4"/>
        <v>0</v>
      </c>
      <c r="U26" s="27">
        <f t="shared" si="5"/>
        <v>0</v>
      </c>
      <c r="V26" s="63"/>
      <c r="W26" s="27">
        <f t="shared" si="6"/>
        <v>0</v>
      </c>
      <c r="X26" s="63"/>
      <c r="Y26" s="27">
        <f t="shared" si="7"/>
        <v>0</v>
      </c>
      <c r="Z26" s="27">
        <f t="shared" si="8"/>
        <v>0</v>
      </c>
      <c r="AA26" s="63"/>
      <c r="AB26" s="27">
        <f t="shared" si="9"/>
        <v>0</v>
      </c>
      <c r="AC26" s="68"/>
      <c r="AD26" s="27">
        <f t="shared" si="10"/>
        <v>0</v>
      </c>
      <c r="AE26" s="63"/>
      <c r="AF26" s="27">
        <f t="shared" si="18"/>
        <v>0</v>
      </c>
      <c r="AG26" s="63"/>
      <c r="AH26" s="27">
        <f t="shared" si="19"/>
        <v>0</v>
      </c>
      <c r="AI26" s="63"/>
      <c r="AJ26" s="27">
        <f t="shared" si="11"/>
        <v>0</v>
      </c>
      <c r="AK26" s="63"/>
      <c r="AL26" s="27">
        <f t="shared" si="20"/>
        <v>0</v>
      </c>
      <c r="AM26" s="27">
        <f t="shared" si="21"/>
        <v>0</v>
      </c>
      <c r="AN26" s="63">
        <v>20</v>
      </c>
      <c r="AO26" s="27">
        <f t="shared" si="22"/>
        <v>400</v>
      </c>
      <c r="AP26" s="63">
        <v>20</v>
      </c>
      <c r="AQ26" s="27">
        <f t="shared" si="23"/>
        <v>400</v>
      </c>
      <c r="AR26" s="27">
        <f t="shared" si="15"/>
        <v>800</v>
      </c>
      <c r="AS26" s="63"/>
      <c r="AT26" s="27">
        <f t="shared" si="12"/>
        <v>0</v>
      </c>
      <c r="AU26" s="63"/>
      <c r="AV26" s="27">
        <f t="shared" si="16"/>
        <v>0</v>
      </c>
      <c r="AW26" s="27">
        <f t="shared" si="13"/>
        <v>0</v>
      </c>
      <c r="AX26" s="27">
        <f t="shared" si="17"/>
        <v>800</v>
      </c>
      <c r="AY26" s="68">
        <v>3000</v>
      </c>
      <c r="AZ26" s="68">
        <v>800</v>
      </c>
    </row>
    <row r="27" s="39" customFormat="1" ht="25" customHeight="1" spans="1:52">
      <c r="A27" s="54">
        <v>21</v>
      </c>
      <c r="B27" s="28" t="s">
        <v>934</v>
      </c>
      <c r="C27" s="28" t="s">
        <v>939</v>
      </c>
      <c r="D27" s="28" t="s">
        <v>940</v>
      </c>
      <c r="E27" s="17" t="s">
        <v>892</v>
      </c>
      <c r="F27" s="55">
        <v>4</v>
      </c>
      <c r="G27" s="288" t="s">
        <v>941</v>
      </c>
      <c r="H27" s="63"/>
      <c r="I27" s="27">
        <f t="shared" si="25"/>
        <v>0</v>
      </c>
      <c r="J27" s="63"/>
      <c r="K27" s="27">
        <f t="shared" si="14"/>
        <v>0</v>
      </c>
      <c r="L27" s="63"/>
      <c r="M27" s="27">
        <f t="shared" si="1"/>
        <v>0</v>
      </c>
      <c r="N27" s="63"/>
      <c r="O27" s="27">
        <f t="shared" si="2"/>
        <v>0</v>
      </c>
      <c r="P27" s="27">
        <f t="shared" si="3"/>
        <v>0</v>
      </c>
      <c r="Q27" s="63">
        <v>2.2</v>
      </c>
      <c r="R27" s="27">
        <f t="shared" si="24"/>
        <v>660</v>
      </c>
      <c r="S27" s="63"/>
      <c r="T27" s="27">
        <f t="shared" si="4"/>
        <v>0</v>
      </c>
      <c r="U27" s="27">
        <f t="shared" si="5"/>
        <v>660</v>
      </c>
      <c r="V27" s="63"/>
      <c r="W27" s="27">
        <f t="shared" si="6"/>
        <v>0</v>
      </c>
      <c r="X27" s="63"/>
      <c r="Y27" s="27">
        <f t="shared" si="7"/>
        <v>0</v>
      </c>
      <c r="Z27" s="27">
        <f t="shared" si="8"/>
        <v>0</v>
      </c>
      <c r="AA27" s="63"/>
      <c r="AB27" s="27">
        <f t="shared" si="9"/>
        <v>0</v>
      </c>
      <c r="AC27" s="68"/>
      <c r="AD27" s="27">
        <f t="shared" si="10"/>
        <v>0</v>
      </c>
      <c r="AE27" s="63">
        <v>1</v>
      </c>
      <c r="AF27" s="27">
        <f t="shared" si="18"/>
        <v>1000</v>
      </c>
      <c r="AG27" s="63">
        <v>1</v>
      </c>
      <c r="AH27" s="27">
        <f t="shared" si="19"/>
        <v>300</v>
      </c>
      <c r="AI27" s="63"/>
      <c r="AJ27" s="27">
        <f t="shared" si="11"/>
        <v>0</v>
      </c>
      <c r="AK27" s="63"/>
      <c r="AL27" s="27">
        <f t="shared" si="20"/>
        <v>0</v>
      </c>
      <c r="AM27" s="27">
        <f t="shared" si="21"/>
        <v>1300</v>
      </c>
      <c r="AN27" s="63">
        <v>10</v>
      </c>
      <c r="AO27" s="27">
        <f t="shared" si="22"/>
        <v>200</v>
      </c>
      <c r="AP27" s="63"/>
      <c r="AQ27" s="27">
        <f t="shared" si="23"/>
        <v>0</v>
      </c>
      <c r="AR27" s="27">
        <f t="shared" si="15"/>
        <v>200</v>
      </c>
      <c r="AS27" s="63"/>
      <c r="AT27" s="27">
        <f t="shared" si="12"/>
        <v>0</v>
      </c>
      <c r="AU27" s="63"/>
      <c r="AV27" s="27">
        <f t="shared" si="16"/>
        <v>0</v>
      </c>
      <c r="AW27" s="27">
        <f t="shared" si="13"/>
        <v>0</v>
      </c>
      <c r="AX27" s="27">
        <f t="shared" si="17"/>
        <v>2160</v>
      </c>
      <c r="AY27" s="68">
        <v>4000</v>
      </c>
      <c r="AZ27" s="68">
        <v>2160</v>
      </c>
    </row>
    <row r="28" s="39" customFormat="1" ht="25" customHeight="1" spans="1:52">
      <c r="A28" s="54">
        <v>22</v>
      </c>
      <c r="B28" s="28" t="s">
        <v>934</v>
      </c>
      <c r="C28" s="28" t="s">
        <v>942</v>
      </c>
      <c r="D28" s="28" t="s">
        <v>943</v>
      </c>
      <c r="E28" s="64" t="s">
        <v>944</v>
      </c>
      <c r="F28" s="55">
        <v>4</v>
      </c>
      <c r="G28" s="288" t="s">
        <v>945</v>
      </c>
      <c r="H28" s="63"/>
      <c r="I28" s="27">
        <f t="shared" si="25"/>
        <v>0</v>
      </c>
      <c r="J28" s="63"/>
      <c r="K28" s="27">
        <f t="shared" si="14"/>
        <v>0</v>
      </c>
      <c r="L28" s="63"/>
      <c r="M28" s="27">
        <f t="shared" si="1"/>
        <v>0</v>
      </c>
      <c r="N28" s="63"/>
      <c r="O28" s="27">
        <f t="shared" si="2"/>
        <v>0</v>
      </c>
      <c r="P28" s="27">
        <f t="shared" si="3"/>
        <v>0</v>
      </c>
      <c r="Q28" s="63">
        <v>3</v>
      </c>
      <c r="R28" s="27">
        <f t="shared" si="24"/>
        <v>900</v>
      </c>
      <c r="S28" s="63"/>
      <c r="T28" s="27">
        <f t="shared" si="4"/>
        <v>0</v>
      </c>
      <c r="U28" s="27">
        <f t="shared" si="5"/>
        <v>900</v>
      </c>
      <c r="V28" s="63"/>
      <c r="W28" s="27">
        <f t="shared" si="6"/>
        <v>0</v>
      </c>
      <c r="X28" s="63"/>
      <c r="Y28" s="27">
        <f t="shared" si="7"/>
        <v>0</v>
      </c>
      <c r="Z28" s="27">
        <f t="shared" si="8"/>
        <v>0</v>
      </c>
      <c r="AA28" s="63"/>
      <c r="AB28" s="27">
        <f t="shared" si="9"/>
        <v>0</v>
      </c>
      <c r="AC28" s="68"/>
      <c r="AD28" s="27">
        <f t="shared" si="10"/>
        <v>0</v>
      </c>
      <c r="AE28" s="63"/>
      <c r="AF28" s="27">
        <f t="shared" si="18"/>
        <v>0</v>
      </c>
      <c r="AG28" s="63"/>
      <c r="AH28" s="27">
        <f t="shared" si="19"/>
        <v>0</v>
      </c>
      <c r="AI28" s="63">
        <v>5</v>
      </c>
      <c r="AJ28" s="27">
        <f t="shared" si="11"/>
        <v>1500</v>
      </c>
      <c r="AK28" s="63"/>
      <c r="AL28" s="27">
        <f t="shared" si="20"/>
        <v>0</v>
      </c>
      <c r="AM28" s="27">
        <f t="shared" si="21"/>
        <v>1500</v>
      </c>
      <c r="AN28" s="63">
        <v>20</v>
      </c>
      <c r="AO28" s="27">
        <f t="shared" si="22"/>
        <v>400</v>
      </c>
      <c r="AP28" s="63">
        <v>25</v>
      </c>
      <c r="AQ28" s="27">
        <f t="shared" si="23"/>
        <v>500</v>
      </c>
      <c r="AR28" s="27">
        <f t="shared" si="15"/>
        <v>900</v>
      </c>
      <c r="AS28" s="63">
        <v>4</v>
      </c>
      <c r="AT28" s="27">
        <f t="shared" ref="AT28:AT38" si="26">AS28*200</f>
        <v>800</v>
      </c>
      <c r="AU28" s="63"/>
      <c r="AV28" s="27">
        <f t="shared" si="16"/>
        <v>0</v>
      </c>
      <c r="AW28" s="27">
        <f t="shared" si="13"/>
        <v>800</v>
      </c>
      <c r="AX28" s="27">
        <f t="shared" si="17"/>
        <v>4100</v>
      </c>
      <c r="AY28" s="68">
        <v>4000</v>
      </c>
      <c r="AZ28" s="68">
        <v>4000</v>
      </c>
    </row>
    <row r="29" s="39" customFormat="1" ht="25" customHeight="1" spans="1:52">
      <c r="A29" s="54">
        <v>23</v>
      </c>
      <c r="B29" s="28" t="s">
        <v>946</v>
      </c>
      <c r="C29" s="28" t="s">
        <v>947</v>
      </c>
      <c r="D29" s="28" t="s">
        <v>948</v>
      </c>
      <c r="E29" s="17" t="s">
        <v>949</v>
      </c>
      <c r="F29" s="55">
        <v>3</v>
      </c>
      <c r="G29" s="288" t="s">
        <v>950</v>
      </c>
      <c r="H29" s="63"/>
      <c r="I29" s="27">
        <f t="shared" si="25"/>
        <v>0</v>
      </c>
      <c r="J29" s="63"/>
      <c r="K29" s="27">
        <f t="shared" si="14"/>
        <v>0</v>
      </c>
      <c r="L29" s="63"/>
      <c r="M29" s="27">
        <f t="shared" si="1"/>
        <v>0</v>
      </c>
      <c r="N29" s="63"/>
      <c r="O29" s="27">
        <f t="shared" si="2"/>
        <v>0</v>
      </c>
      <c r="P29" s="27">
        <f t="shared" si="3"/>
        <v>0</v>
      </c>
      <c r="Q29" s="63"/>
      <c r="R29" s="27">
        <f t="shared" si="24"/>
        <v>0</v>
      </c>
      <c r="S29" s="63"/>
      <c r="T29" s="27">
        <f t="shared" si="4"/>
        <v>0</v>
      </c>
      <c r="U29" s="27">
        <f t="shared" si="5"/>
        <v>0</v>
      </c>
      <c r="V29" s="63"/>
      <c r="W29" s="27">
        <f t="shared" si="6"/>
        <v>0</v>
      </c>
      <c r="X29" s="63"/>
      <c r="Y29" s="27">
        <f t="shared" si="7"/>
        <v>0</v>
      </c>
      <c r="Z29" s="27">
        <f t="shared" si="8"/>
        <v>0</v>
      </c>
      <c r="AA29" s="63"/>
      <c r="AB29" s="27">
        <f t="shared" si="9"/>
        <v>0</v>
      </c>
      <c r="AC29" s="68"/>
      <c r="AD29" s="27">
        <f t="shared" si="10"/>
        <v>0</v>
      </c>
      <c r="AE29" s="63"/>
      <c r="AF29" s="27">
        <f t="shared" si="18"/>
        <v>0</v>
      </c>
      <c r="AG29" s="63"/>
      <c r="AH29" s="27">
        <f t="shared" si="19"/>
        <v>0</v>
      </c>
      <c r="AI29" s="63"/>
      <c r="AJ29" s="27">
        <f t="shared" si="11"/>
        <v>0</v>
      </c>
      <c r="AK29" s="63"/>
      <c r="AL29" s="27">
        <f t="shared" si="20"/>
        <v>0</v>
      </c>
      <c r="AM29" s="27">
        <f t="shared" si="21"/>
        <v>0</v>
      </c>
      <c r="AN29" s="63">
        <v>20</v>
      </c>
      <c r="AO29" s="27">
        <f t="shared" si="22"/>
        <v>400</v>
      </c>
      <c r="AP29" s="63"/>
      <c r="AQ29" s="27">
        <f t="shared" si="23"/>
        <v>0</v>
      </c>
      <c r="AR29" s="27">
        <f t="shared" si="15"/>
        <v>400</v>
      </c>
      <c r="AS29" s="63"/>
      <c r="AT29" s="27">
        <f t="shared" si="26"/>
        <v>0</v>
      </c>
      <c r="AU29" s="63"/>
      <c r="AV29" s="27">
        <f t="shared" si="16"/>
        <v>0</v>
      </c>
      <c r="AW29" s="27">
        <f t="shared" si="13"/>
        <v>0</v>
      </c>
      <c r="AX29" s="27">
        <f t="shared" si="17"/>
        <v>400</v>
      </c>
      <c r="AY29" s="68">
        <v>3000</v>
      </c>
      <c r="AZ29" s="68">
        <v>400</v>
      </c>
    </row>
    <row r="30" s="39" customFormat="1" ht="25" customHeight="1" spans="1:52">
      <c r="A30" s="54">
        <v>24</v>
      </c>
      <c r="B30" s="28" t="s">
        <v>946</v>
      </c>
      <c r="C30" s="28" t="s">
        <v>329</v>
      </c>
      <c r="D30" s="28" t="s">
        <v>951</v>
      </c>
      <c r="E30" s="17" t="s">
        <v>952</v>
      </c>
      <c r="F30" s="55">
        <v>6</v>
      </c>
      <c r="G30" s="288" t="s">
        <v>953</v>
      </c>
      <c r="H30" s="63"/>
      <c r="I30" s="27">
        <f t="shared" si="25"/>
        <v>0</v>
      </c>
      <c r="J30" s="63"/>
      <c r="K30" s="27">
        <f t="shared" si="14"/>
        <v>0</v>
      </c>
      <c r="L30" s="63"/>
      <c r="M30" s="27">
        <f t="shared" si="1"/>
        <v>0</v>
      </c>
      <c r="N30" s="63"/>
      <c r="O30" s="27">
        <f t="shared" si="2"/>
        <v>0</v>
      </c>
      <c r="P30" s="27">
        <f t="shared" si="3"/>
        <v>0</v>
      </c>
      <c r="Q30" s="63">
        <v>6</v>
      </c>
      <c r="R30" s="27">
        <f t="shared" si="24"/>
        <v>1800</v>
      </c>
      <c r="S30" s="63"/>
      <c r="T30" s="27">
        <f t="shared" si="4"/>
        <v>0</v>
      </c>
      <c r="U30" s="27">
        <f t="shared" si="5"/>
        <v>1800</v>
      </c>
      <c r="V30" s="63"/>
      <c r="W30" s="27">
        <f t="shared" si="6"/>
        <v>0</v>
      </c>
      <c r="X30" s="63"/>
      <c r="Y30" s="27">
        <f t="shared" si="7"/>
        <v>0</v>
      </c>
      <c r="Z30" s="27">
        <f t="shared" si="8"/>
        <v>0</v>
      </c>
      <c r="AA30" s="63"/>
      <c r="AB30" s="27">
        <f t="shared" si="9"/>
        <v>0</v>
      </c>
      <c r="AC30" s="68"/>
      <c r="AD30" s="27">
        <f t="shared" si="10"/>
        <v>0</v>
      </c>
      <c r="AE30" s="63"/>
      <c r="AF30" s="27">
        <f t="shared" si="18"/>
        <v>0</v>
      </c>
      <c r="AG30" s="63"/>
      <c r="AH30" s="27">
        <f t="shared" si="19"/>
        <v>0</v>
      </c>
      <c r="AI30" s="63">
        <v>2</v>
      </c>
      <c r="AJ30" s="27">
        <f t="shared" si="11"/>
        <v>600</v>
      </c>
      <c r="AK30" s="63"/>
      <c r="AL30" s="27">
        <f t="shared" si="20"/>
        <v>0</v>
      </c>
      <c r="AM30" s="27">
        <f t="shared" si="21"/>
        <v>600</v>
      </c>
      <c r="AN30" s="63">
        <v>30</v>
      </c>
      <c r="AO30" s="27">
        <f t="shared" si="22"/>
        <v>600</v>
      </c>
      <c r="AP30" s="63">
        <v>15</v>
      </c>
      <c r="AQ30" s="27">
        <f t="shared" si="23"/>
        <v>300</v>
      </c>
      <c r="AR30" s="27">
        <f t="shared" si="15"/>
        <v>900</v>
      </c>
      <c r="AS30" s="63">
        <v>1</v>
      </c>
      <c r="AT30" s="27">
        <f t="shared" si="26"/>
        <v>200</v>
      </c>
      <c r="AU30" s="63"/>
      <c r="AV30" s="27">
        <f t="shared" si="16"/>
        <v>0</v>
      </c>
      <c r="AW30" s="27">
        <f t="shared" si="13"/>
        <v>200</v>
      </c>
      <c r="AX30" s="27">
        <f t="shared" si="17"/>
        <v>3500</v>
      </c>
      <c r="AY30" s="68">
        <v>6000</v>
      </c>
      <c r="AZ30" s="68">
        <v>3500</v>
      </c>
    </row>
    <row r="31" s="39" customFormat="1" ht="25" customHeight="1" spans="1:52">
      <c r="A31" s="54">
        <v>25</v>
      </c>
      <c r="B31" s="28" t="s">
        <v>946</v>
      </c>
      <c r="C31" s="28" t="s">
        <v>954</v>
      </c>
      <c r="D31" s="28" t="s">
        <v>955</v>
      </c>
      <c r="E31" s="17" t="s">
        <v>956</v>
      </c>
      <c r="F31" s="55">
        <v>4</v>
      </c>
      <c r="G31" s="288" t="s">
        <v>957</v>
      </c>
      <c r="H31" s="63"/>
      <c r="I31" s="27">
        <f t="shared" si="25"/>
        <v>0</v>
      </c>
      <c r="J31" s="63"/>
      <c r="K31" s="27">
        <f t="shared" si="14"/>
        <v>0</v>
      </c>
      <c r="L31" s="63"/>
      <c r="M31" s="27">
        <f t="shared" si="1"/>
        <v>0</v>
      </c>
      <c r="N31" s="63"/>
      <c r="O31" s="27">
        <f t="shared" si="2"/>
        <v>0</v>
      </c>
      <c r="P31" s="27">
        <f t="shared" si="3"/>
        <v>0</v>
      </c>
      <c r="Q31" s="63"/>
      <c r="R31" s="27">
        <f t="shared" si="24"/>
        <v>0</v>
      </c>
      <c r="S31" s="63"/>
      <c r="T31" s="27">
        <f t="shared" si="4"/>
        <v>0</v>
      </c>
      <c r="U31" s="27">
        <f t="shared" si="5"/>
        <v>0</v>
      </c>
      <c r="V31" s="63"/>
      <c r="W31" s="27">
        <f t="shared" si="6"/>
        <v>0</v>
      </c>
      <c r="X31" s="63"/>
      <c r="Y31" s="27">
        <f t="shared" si="7"/>
        <v>0</v>
      </c>
      <c r="Z31" s="27">
        <f t="shared" si="8"/>
        <v>0</v>
      </c>
      <c r="AA31" s="63"/>
      <c r="AB31" s="27">
        <f t="shared" si="9"/>
        <v>0</v>
      </c>
      <c r="AC31" s="68"/>
      <c r="AD31" s="27">
        <f t="shared" si="10"/>
        <v>0</v>
      </c>
      <c r="AE31" s="63"/>
      <c r="AF31" s="27">
        <f t="shared" si="18"/>
        <v>0</v>
      </c>
      <c r="AG31" s="63"/>
      <c r="AH31" s="27">
        <f t="shared" si="19"/>
        <v>0</v>
      </c>
      <c r="AI31" s="63"/>
      <c r="AJ31" s="27">
        <f t="shared" si="11"/>
        <v>0</v>
      </c>
      <c r="AK31" s="63">
        <v>12</v>
      </c>
      <c r="AL31" s="27">
        <f t="shared" si="20"/>
        <v>3600</v>
      </c>
      <c r="AM31" s="27">
        <f t="shared" si="21"/>
        <v>3600</v>
      </c>
      <c r="AN31" s="63">
        <v>20</v>
      </c>
      <c r="AO31" s="27">
        <f t="shared" si="22"/>
        <v>400</v>
      </c>
      <c r="AP31" s="63"/>
      <c r="AQ31" s="27">
        <f t="shared" si="23"/>
        <v>0</v>
      </c>
      <c r="AR31" s="27">
        <f t="shared" ref="AR31:AR38" si="27">AO31+AQ31</f>
        <v>400</v>
      </c>
      <c r="AS31" s="63"/>
      <c r="AT31" s="27">
        <f t="shared" si="26"/>
        <v>0</v>
      </c>
      <c r="AU31" s="63"/>
      <c r="AV31" s="27">
        <f t="shared" si="16"/>
        <v>0</v>
      </c>
      <c r="AW31" s="27">
        <f t="shared" si="13"/>
        <v>0</v>
      </c>
      <c r="AX31" s="27">
        <f t="shared" si="17"/>
        <v>4000</v>
      </c>
      <c r="AY31" s="68">
        <v>4000</v>
      </c>
      <c r="AZ31" s="68">
        <v>4000</v>
      </c>
    </row>
    <row r="32" s="39" customFormat="1" ht="25" customHeight="1" spans="1:52">
      <c r="A32" s="54">
        <v>26</v>
      </c>
      <c r="B32" s="55" t="s">
        <v>958</v>
      </c>
      <c r="C32" s="55" t="s">
        <v>959</v>
      </c>
      <c r="D32" s="55" t="s">
        <v>960</v>
      </c>
      <c r="E32" s="17" t="s">
        <v>903</v>
      </c>
      <c r="F32" s="55">
        <v>3</v>
      </c>
      <c r="G32" s="288" t="s">
        <v>961</v>
      </c>
      <c r="H32" s="63"/>
      <c r="I32" s="27">
        <f t="shared" si="25"/>
        <v>0</v>
      </c>
      <c r="J32" s="63"/>
      <c r="K32" s="27">
        <f t="shared" si="14"/>
        <v>0</v>
      </c>
      <c r="L32" s="63"/>
      <c r="M32" s="27">
        <f t="shared" si="1"/>
        <v>0</v>
      </c>
      <c r="N32" s="63"/>
      <c r="O32" s="27">
        <f t="shared" si="2"/>
        <v>0</v>
      </c>
      <c r="P32" s="27">
        <f t="shared" si="3"/>
        <v>0</v>
      </c>
      <c r="Q32" s="63"/>
      <c r="R32" s="27">
        <f t="shared" si="24"/>
        <v>0</v>
      </c>
      <c r="S32" s="63"/>
      <c r="T32" s="27">
        <f t="shared" si="4"/>
        <v>0</v>
      </c>
      <c r="U32" s="27">
        <f t="shared" si="5"/>
        <v>0</v>
      </c>
      <c r="V32" s="63"/>
      <c r="W32" s="27">
        <f t="shared" si="6"/>
        <v>0</v>
      </c>
      <c r="X32" s="63"/>
      <c r="Y32" s="27">
        <f t="shared" si="7"/>
        <v>0</v>
      </c>
      <c r="Z32" s="27">
        <f t="shared" si="8"/>
        <v>0</v>
      </c>
      <c r="AA32" s="63"/>
      <c r="AB32" s="27">
        <f t="shared" si="9"/>
        <v>0</v>
      </c>
      <c r="AC32" s="68"/>
      <c r="AD32" s="27">
        <f t="shared" si="10"/>
        <v>0</v>
      </c>
      <c r="AE32" s="63"/>
      <c r="AF32" s="27">
        <f t="shared" si="18"/>
        <v>0</v>
      </c>
      <c r="AG32" s="63"/>
      <c r="AH32" s="27">
        <f t="shared" si="19"/>
        <v>0</v>
      </c>
      <c r="AI32" s="63">
        <v>1</v>
      </c>
      <c r="AJ32" s="27">
        <f t="shared" si="11"/>
        <v>300</v>
      </c>
      <c r="AK32" s="63"/>
      <c r="AL32" s="27">
        <f t="shared" si="20"/>
        <v>0</v>
      </c>
      <c r="AM32" s="27">
        <f t="shared" si="21"/>
        <v>300</v>
      </c>
      <c r="AN32" s="63"/>
      <c r="AO32" s="27">
        <f t="shared" si="22"/>
        <v>0</v>
      </c>
      <c r="AP32" s="63"/>
      <c r="AQ32" s="27">
        <f t="shared" si="23"/>
        <v>0</v>
      </c>
      <c r="AR32" s="27">
        <f t="shared" si="27"/>
        <v>0</v>
      </c>
      <c r="AS32" s="63"/>
      <c r="AT32" s="27">
        <f t="shared" si="26"/>
        <v>0</v>
      </c>
      <c r="AU32" s="63"/>
      <c r="AV32" s="27">
        <f t="shared" si="16"/>
        <v>0</v>
      </c>
      <c r="AW32" s="27">
        <f t="shared" si="13"/>
        <v>0</v>
      </c>
      <c r="AX32" s="27">
        <f t="shared" si="17"/>
        <v>300</v>
      </c>
      <c r="AY32" s="68">
        <v>3000</v>
      </c>
      <c r="AZ32" s="68">
        <v>300</v>
      </c>
    </row>
    <row r="33" s="39" customFormat="1" ht="25" customHeight="1" spans="1:52">
      <c r="A33" s="54">
        <v>27</v>
      </c>
      <c r="B33" s="55" t="s">
        <v>958</v>
      </c>
      <c r="C33" s="55" t="s">
        <v>959</v>
      </c>
      <c r="D33" s="55" t="s">
        <v>962</v>
      </c>
      <c r="E33" s="17" t="s">
        <v>963</v>
      </c>
      <c r="F33" s="55">
        <v>3</v>
      </c>
      <c r="G33" s="288" t="s">
        <v>964</v>
      </c>
      <c r="H33" s="63"/>
      <c r="I33" s="27">
        <f t="shared" si="25"/>
        <v>0</v>
      </c>
      <c r="J33" s="63"/>
      <c r="K33" s="27">
        <f t="shared" si="14"/>
        <v>0</v>
      </c>
      <c r="L33" s="63"/>
      <c r="M33" s="27">
        <f t="shared" si="1"/>
        <v>0</v>
      </c>
      <c r="N33" s="63"/>
      <c r="O33" s="27">
        <f t="shared" si="2"/>
        <v>0</v>
      </c>
      <c r="P33" s="27">
        <f t="shared" si="3"/>
        <v>0</v>
      </c>
      <c r="Q33" s="63">
        <v>1</v>
      </c>
      <c r="R33" s="27">
        <f t="shared" si="24"/>
        <v>300</v>
      </c>
      <c r="S33" s="63"/>
      <c r="T33" s="27">
        <f t="shared" si="4"/>
        <v>0</v>
      </c>
      <c r="U33" s="27">
        <f t="shared" si="5"/>
        <v>300</v>
      </c>
      <c r="V33" s="63"/>
      <c r="W33" s="27">
        <f t="shared" si="6"/>
        <v>0</v>
      </c>
      <c r="X33" s="63"/>
      <c r="Y33" s="27">
        <f t="shared" si="7"/>
        <v>0</v>
      </c>
      <c r="Z33" s="27">
        <f t="shared" si="8"/>
        <v>0</v>
      </c>
      <c r="AA33" s="63"/>
      <c r="AB33" s="27">
        <f t="shared" si="9"/>
        <v>0</v>
      </c>
      <c r="AC33" s="68"/>
      <c r="AD33" s="27">
        <f t="shared" si="10"/>
        <v>0</v>
      </c>
      <c r="AE33" s="63"/>
      <c r="AF33" s="27">
        <f t="shared" si="18"/>
        <v>0</v>
      </c>
      <c r="AG33" s="63"/>
      <c r="AH33" s="27">
        <f t="shared" si="19"/>
        <v>0</v>
      </c>
      <c r="AI33" s="63">
        <v>3</v>
      </c>
      <c r="AJ33" s="27">
        <f t="shared" si="11"/>
        <v>900</v>
      </c>
      <c r="AK33" s="63"/>
      <c r="AL33" s="27">
        <f t="shared" si="20"/>
        <v>0</v>
      </c>
      <c r="AM33" s="27">
        <f t="shared" si="21"/>
        <v>900</v>
      </c>
      <c r="AN33" s="63">
        <v>30</v>
      </c>
      <c r="AO33" s="27">
        <f t="shared" si="22"/>
        <v>600</v>
      </c>
      <c r="AP33" s="63"/>
      <c r="AQ33" s="27">
        <f t="shared" si="23"/>
        <v>0</v>
      </c>
      <c r="AR33" s="27">
        <f t="shared" si="27"/>
        <v>600</v>
      </c>
      <c r="AS33" s="63"/>
      <c r="AT33" s="27">
        <f t="shared" si="26"/>
        <v>0</v>
      </c>
      <c r="AU33" s="63"/>
      <c r="AV33" s="27">
        <f t="shared" si="16"/>
        <v>0</v>
      </c>
      <c r="AW33" s="27">
        <f t="shared" si="13"/>
        <v>0</v>
      </c>
      <c r="AX33" s="27">
        <f t="shared" si="17"/>
        <v>1800</v>
      </c>
      <c r="AY33" s="68">
        <v>3000</v>
      </c>
      <c r="AZ33" s="68">
        <v>1800</v>
      </c>
    </row>
    <row r="34" s="39" customFormat="1" ht="25" customHeight="1" spans="1:52">
      <c r="A34" s="54">
        <v>28</v>
      </c>
      <c r="B34" s="55" t="s">
        <v>958</v>
      </c>
      <c r="C34" s="55" t="s">
        <v>965</v>
      </c>
      <c r="D34" s="55" t="s">
        <v>966</v>
      </c>
      <c r="E34" s="17" t="s">
        <v>62</v>
      </c>
      <c r="F34" s="55">
        <v>3</v>
      </c>
      <c r="G34" s="288" t="s">
        <v>967</v>
      </c>
      <c r="H34" s="63"/>
      <c r="I34" s="27">
        <f t="shared" si="25"/>
        <v>0</v>
      </c>
      <c r="J34" s="63"/>
      <c r="K34" s="27">
        <f t="shared" si="14"/>
        <v>0</v>
      </c>
      <c r="L34" s="63"/>
      <c r="M34" s="27">
        <f t="shared" si="1"/>
        <v>0</v>
      </c>
      <c r="N34" s="63"/>
      <c r="O34" s="27">
        <f t="shared" si="2"/>
        <v>0</v>
      </c>
      <c r="P34" s="27">
        <f t="shared" si="3"/>
        <v>0</v>
      </c>
      <c r="Q34" s="63"/>
      <c r="R34" s="27">
        <f t="shared" si="24"/>
        <v>0</v>
      </c>
      <c r="S34" s="63"/>
      <c r="T34" s="27">
        <f t="shared" si="4"/>
        <v>0</v>
      </c>
      <c r="U34" s="27">
        <f t="shared" si="5"/>
        <v>0</v>
      </c>
      <c r="V34" s="63"/>
      <c r="W34" s="27">
        <f t="shared" si="6"/>
        <v>0</v>
      </c>
      <c r="X34" s="63"/>
      <c r="Y34" s="27">
        <f t="shared" si="7"/>
        <v>0</v>
      </c>
      <c r="Z34" s="27">
        <f t="shared" si="8"/>
        <v>0</v>
      </c>
      <c r="AA34" s="63"/>
      <c r="AB34" s="27">
        <f t="shared" si="9"/>
        <v>0</v>
      </c>
      <c r="AC34" s="68"/>
      <c r="AD34" s="27">
        <f t="shared" si="10"/>
        <v>0</v>
      </c>
      <c r="AE34" s="63"/>
      <c r="AF34" s="27">
        <f t="shared" si="18"/>
        <v>0</v>
      </c>
      <c r="AG34" s="63"/>
      <c r="AH34" s="27">
        <f t="shared" si="19"/>
        <v>0</v>
      </c>
      <c r="AI34" s="63">
        <v>2</v>
      </c>
      <c r="AJ34" s="27">
        <f t="shared" si="11"/>
        <v>600</v>
      </c>
      <c r="AK34" s="63"/>
      <c r="AL34" s="27">
        <f t="shared" si="20"/>
        <v>0</v>
      </c>
      <c r="AM34" s="27">
        <f t="shared" si="21"/>
        <v>600</v>
      </c>
      <c r="AN34" s="63"/>
      <c r="AO34" s="27">
        <f t="shared" si="22"/>
        <v>0</v>
      </c>
      <c r="AP34" s="63"/>
      <c r="AQ34" s="27">
        <f t="shared" si="23"/>
        <v>0</v>
      </c>
      <c r="AR34" s="27">
        <f t="shared" si="27"/>
        <v>0</v>
      </c>
      <c r="AS34" s="63"/>
      <c r="AT34" s="27">
        <f t="shared" si="26"/>
        <v>0</v>
      </c>
      <c r="AU34" s="63"/>
      <c r="AV34" s="27">
        <f t="shared" si="16"/>
        <v>0</v>
      </c>
      <c r="AW34" s="27">
        <f t="shared" si="13"/>
        <v>0</v>
      </c>
      <c r="AX34" s="27">
        <f t="shared" si="17"/>
        <v>600</v>
      </c>
      <c r="AY34" s="68">
        <v>3000</v>
      </c>
      <c r="AZ34" s="68">
        <v>600</v>
      </c>
    </row>
    <row r="35" s="39" customFormat="1" ht="25" customHeight="1" spans="1:52">
      <c r="A35" s="54">
        <v>29</v>
      </c>
      <c r="B35" s="55" t="s">
        <v>958</v>
      </c>
      <c r="C35" s="55" t="s">
        <v>968</v>
      </c>
      <c r="D35" s="55" t="s">
        <v>969</v>
      </c>
      <c r="E35" s="17" t="s">
        <v>755</v>
      </c>
      <c r="F35" s="55">
        <v>4</v>
      </c>
      <c r="G35" s="55" t="s">
        <v>970</v>
      </c>
      <c r="H35" s="63"/>
      <c r="I35" s="27">
        <f t="shared" si="25"/>
        <v>0</v>
      </c>
      <c r="J35" s="63"/>
      <c r="K35" s="27">
        <f t="shared" si="14"/>
        <v>0</v>
      </c>
      <c r="L35" s="63"/>
      <c r="M35" s="27">
        <f t="shared" si="1"/>
        <v>0</v>
      </c>
      <c r="N35" s="63"/>
      <c r="O35" s="27">
        <f t="shared" si="2"/>
        <v>0</v>
      </c>
      <c r="P35" s="27">
        <f t="shared" si="3"/>
        <v>0</v>
      </c>
      <c r="Q35" s="63"/>
      <c r="R35" s="27">
        <f t="shared" si="24"/>
        <v>0</v>
      </c>
      <c r="S35" s="63"/>
      <c r="T35" s="27">
        <f t="shared" si="4"/>
        <v>0</v>
      </c>
      <c r="U35" s="27">
        <f t="shared" si="5"/>
        <v>0</v>
      </c>
      <c r="V35" s="63"/>
      <c r="W35" s="27">
        <f t="shared" si="6"/>
        <v>0</v>
      </c>
      <c r="X35" s="63"/>
      <c r="Y35" s="27">
        <f t="shared" si="7"/>
        <v>0</v>
      </c>
      <c r="Z35" s="27">
        <f t="shared" si="8"/>
        <v>0</v>
      </c>
      <c r="AA35" s="63"/>
      <c r="AB35" s="27">
        <f t="shared" si="9"/>
        <v>0</v>
      </c>
      <c r="AC35" s="68"/>
      <c r="AD35" s="27">
        <f t="shared" si="10"/>
        <v>0</v>
      </c>
      <c r="AE35" s="63"/>
      <c r="AF35" s="27">
        <f t="shared" si="18"/>
        <v>0</v>
      </c>
      <c r="AG35" s="63"/>
      <c r="AH35" s="27">
        <f t="shared" si="19"/>
        <v>0</v>
      </c>
      <c r="AI35" s="63"/>
      <c r="AJ35" s="27">
        <f t="shared" si="11"/>
        <v>0</v>
      </c>
      <c r="AK35" s="63"/>
      <c r="AL35" s="27">
        <f t="shared" si="20"/>
        <v>0</v>
      </c>
      <c r="AM35" s="27">
        <f t="shared" si="21"/>
        <v>0</v>
      </c>
      <c r="AN35" s="63">
        <v>20</v>
      </c>
      <c r="AO35" s="27">
        <f t="shared" si="22"/>
        <v>400</v>
      </c>
      <c r="AP35" s="63"/>
      <c r="AQ35" s="27">
        <f t="shared" si="23"/>
        <v>0</v>
      </c>
      <c r="AR35" s="27">
        <f t="shared" si="27"/>
        <v>400</v>
      </c>
      <c r="AS35" s="63"/>
      <c r="AT35" s="27">
        <f t="shared" si="26"/>
        <v>0</v>
      </c>
      <c r="AU35" s="63"/>
      <c r="AV35" s="27">
        <f t="shared" si="16"/>
        <v>0</v>
      </c>
      <c r="AW35" s="27">
        <f t="shared" si="13"/>
        <v>0</v>
      </c>
      <c r="AX35" s="27">
        <f t="shared" si="17"/>
        <v>400</v>
      </c>
      <c r="AY35" s="68">
        <v>4000</v>
      </c>
      <c r="AZ35" s="68">
        <v>400</v>
      </c>
    </row>
    <row r="36" s="39" customFormat="1" ht="25" customHeight="1" spans="1:52">
      <c r="A36" s="54">
        <v>30</v>
      </c>
      <c r="B36" s="55" t="s">
        <v>958</v>
      </c>
      <c r="C36" s="55" t="s">
        <v>968</v>
      </c>
      <c r="D36" s="55" t="s">
        <v>971</v>
      </c>
      <c r="E36" s="17" t="s">
        <v>937</v>
      </c>
      <c r="F36" s="55">
        <v>4</v>
      </c>
      <c r="G36" s="288" t="s">
        <v>972</v>
      </c>
      <c r="H36" s="63"/>
      <c r="I36" s="27">
        <f t="shared" si="25"/>
        <v>0</v>
      </c>
      <c r="J36" s="63"/>
      <c r="K36" s="27">
        <f t="shared" si="14"/>
        <v>0</v>
      </c>
      <c r="L36" s="63"/>
      <c r="M36" s="27">
        <f t="shared" si="1"/>
        <v>0</v>
      </c>
      <c r="N36" s="63"/>
      <c r="O36" s="27">
        <f t="shared" si="2"/>
        <v>0</v>
      </c>
      <c r="P36" s="27">
        <f t="shared" si="3"/>
        <v>0</v>
      </c>
      <c r="Q36" s="63">
        <v>3.4</v>
      </c>
      <c r="R36" s="27">
        <f t="shared" si="24"/>
        <v>1020</v>
      </c>
      <c r="S36" s="63"/>
      <c r="T36" s="27">
        <f t="shared" si="4"/>
        <v>0</v>
      </c>
      <c r="U36" s="27">
        <f t="shared" si="5"/>
        <v>1020</v>
      </c>
      <c r="V36" s="63"/>
      <c r="W36" s="27">
        <f t="shared" si="6"/>
        <v>0</v>
      </c>
      <c r="X36" s="63"/>
      <c r="Y36" s="27">
        <f t="shared" si="7"/>
        <v>0</v>
      </c>
      <c r="Z36" s="27">
        <f t="shared" si="8"/>
        <v>0</v>
      </c>
      <c r="AA36" s="63"/>
      <c r="AB36" s="27">
        <f t="shared" si="9"/>
        <v>0</v>
      </c>
      <c r="AC36" s="68"/>
      <c r="AD36" s="27">
        <f t="shared" si="10"/>
        <v>0</v>
      </c>
      <c r="AE36" s="63">
        <v>1</v>
      </c>
      <c r="AF36" s="27">
        <f t="shared" si="18"/>
        <v>1000</v>
      </c>
      <c r="AG36" s="63"/>
      <c r="AH36" s="27">
        <f t="shared" si="19"/>
        <v>0</v>
      </c>
      <c r="AI36" s="63">
        <v>3</v>
      </c>
      <c r="AJ36" s="27">
        <f t="shared" si="11"/>
        <v>900</v>
      </c>
      <c r="AK36" s="63"/>
      <c r="AL36" s="27">
        <f t="shared" si="20"/>
        <v>0</v>
      </c>
      <c r="AM36" s="27">
        <f t="shared" si="21"/>
        <v>1900</v>
      </c>
      <c r="AN36" s="63">
        <v>10</v>
      </c>
      <c r="AO36" s="27">
        <f t="shared" si="22"/>
        <v>200</v>
      </c>
      <c r="AP36" s="63">
        <v>5</v>
      </c>
      <c r="AQ36" s="27">
        <f t="shared" si="23"/>
        <v>100</v>
      </c>
      <c r="AR36" s="27">
        <f t="shared" si="27"/>
        <v>300</v>
      </c>
      <c r="AS36" s="63"/>
      <c r="AT36" s="27">
        <f t="shared" si="26"/>
        <v>0</v>
      </c>
      <c r="AU36" s="63"/>
      <c r="AV36" s="27">
        <f t="shared" si="16"/>
        <v>0</v>
      </c>
      <c r="AW36" s="27">
        <f t="shared" si="13"/>
        <v>0</v>
      </c>
      <c r="AX36" s="27">
        <f t="shared" si="17"/>
        <v>3220</v>
      </c>
      <c r="AY36" s="68">
        <v>4000</v>
      </c>
      <c r="AZ36" s="68">
        <v>3220</v>
      </c>
    </row>
    <row r="37" s="39" customFormat="1" ht="25" customHeight="1" spans="1:52">
      <c r="A37" s="54">
        <v>31</v>
      </c>
      <c r="B37" s="55" t="s">
        <v>973</v>
      </c>
      <c r="C37" s="55" t="s">
        <v>974</v>
      </c>
      <c r="D37" s="55" t="s">
        <v>975</v>
      </c>
      <c r="E37" s="17" t="s">
        <v>907</v>
      </c>
      <c r="F37" s="55">
        <v>2</v>
      </c>
      <c r="G37" s="288" t="s">
        <v>976</v>
      </c>
      <c r="H37" s="63"/>
      <c r="I37" s="27">
        <f t="shared" si="25"/>
        <v>0</v>
      </c>
      <c r="J37" s="63"/>
      <c r="K37" s="27">
        <f t="shared" si="14"/>
        <v>0</v>
      </c>
      <c r="L37" s="63"/>
      <c r="M37" s="27">
        <f t="shared" si="1"/>
        <v>0</v>
      </c>
      <c r="N37" s="63"/>
      <c r="O37" s="27">
        <f t="shared" si="2"/>
        <v>0</v>
      </c>
      <c r="P37" s="27">
        <f t="shared" si="3"/>
        <v>0</v>
      </c>
      <c r="Q37" s="63"/>
      <c r="R37" s="27">
        <f t="shared" si="24"/>
        <v>0</v>
      </c>
      <c r="S37" s="63"/>
      <c r="T37" s="27">
        <f t="shared" si="4"/>
        <v>0</v>
      </c>
      <c r="U37" s="27">
        <f t="shared" si="5"/>
        <v>0</v>
      </c>
      <c r="V37" s="63"/>
      <c r="W37" s="27">
        <f t="shared" si="6"/>
        <v>0</v>
      </c>
      <c r="X37" s="63"/>
      <c r="Y37" s="27">
        <f t="shared" si="7"/>
        <v>0</v>
      </c>
      <c r="Z37" s="27">
        <f t="shared" si="8"/>
        <v>0</v>
      </c>
      <c r="AA37" s="63"/>
      <c r="AB37" s="27">
        <f t="shared" si="9"/>
        <v>0</v>
      </c>
      <c r="AC37" s="68"/>
      <c r="AD37" s="27">
        <f t="shared" si="10"/>
        <v>0</v>
      </c>
      <c r="AE37" s="63"/>
      <c r="AF37" s="27">
        <f t="shared" si="18"/>
        <v>0</v>
      </c>
      <c r="AG37" s="63"/>
      <c r="AH37" s="27">
        <f t="shared" si="19"/>
        <v>0</v>
      </c>
      <c r="AI37" s="63">
        <v>1</v>
      </c>
      <c r="AJ37" s="27">
        <f t="shared" si="11"/>
        <v>300</v>
      </c>
      <c r="AK37" s="63"/>
      <c r="AL37" s="27">
        <f t="shared" si="20"/>
        <v>0</v>
      </c>
      <c r="AM37" s="27">
        <f t="shared" si="21"/>
        <v>300</v>
      </c>
      <c r="AN37" s="63">
        <v>5</v>
      </c>
      <c r="AO37" s="27">
        <f t="shared" si="22"/>
        <v>100</v>
      </c>
      <c r="AP37" s="63">
        <v>5</v>
      </c>
      <c r="AQ37" s="27">
        <f t="shared" si="23"/>
        <v>100</v>
      </c>
      <c r="AR37" s="27">
        <f t="shared" si="27"/>
        <v>200</v>
      </c>
      <c r="AS37" s="63"/>
      <c r="AT37" s="27">
        <f t="shared" si="26"/>
        <v>0</v>
      </c>
      <c r="AU37" s="63"/>
      <c r="AV37" s="27">
        <f t="shared" si="16"/>
        <v>0</v>
      </c>
      <c r="AW37" s="27">
        <f t="shared" si="13"/>
        <v>0</v>
      </c>
      <c r="AX37" s="27">
        <f t="shared" si="17"/>
        <v>500</v>
      </c>
      <c r="AY37" s="68">
        <v>2000</v>
      </c>
      <c r="AZ37" s="68">
        <v>340</v>
      </c>
    </row>
    <row r="38" s="39" customFormat="1" ht="25" customHeight="1" spans="1:52">
      <c r="A38" s="54">
        <v>32</v>
      </c>
      <c r="B38" s="55" t="s">
        <v>973</v>
      </c>
      <c r="C38" s="55" t="s">
        <v>977</v>
      </c>
      <c r="D38" s="55" t="s">
        <v>978</v>
      </c>
      <c r="E38" s="17" t="s">
        <v>979</v>
      </c>
      <c r="F38" s="55">
        <v>5</v>
      </c>
      <c r="G38" s="288" t="s">
        <v>980</v>
      </c>
      <c r="H38" s="63"/>
      <c r="I38" s="27">
        <f t="shared" si="25"/>
        <v>0</v>
      </c>
      <c r="J38" s="63"/>
      <c r="K38" s="27">
        <f t="shared" si="14"/>
        <v>0</v>
      </c>
      <c r="L38" s="63"/>
      <c r="M38" s="27">
        <f t="shared" si="1"/>
        <v>0</v>
      </c>
      <c r="N38" s="63"/>
      <c r="O38" s="27">
        <f t="shared" si="2"/>
        <v>0</v>
      </c>
      <c r="P38" s="27">
        <f t="shared" si="3"/>
        <v>0</v>
      </c>
      <c r="Q38" s="63">
        <v>3</v>
      </c>
      <c r="R38" s="27">
        <f t="shared" si="24"/>
        <v>900</v>
      </c>
      <c r="S38" s="63"/>
      <c r="T38" s="27">
        <f t="shared" si="4"/>
        <v>0</v>
      </c>
      <c r="U38" s="27">
        <f t="shared" si="5"/>
        <v>900</v>
      </c>
      <c r="V38" s="63"/>
      <c r="W38" s="27">
        <f t="shared" si="6"/>
        <v>0</v>
      </c>
      <c r="X38" s="63"/>
      <c r="Y38" s="27">
        <f t="shared" si="7"/>
        <v>0</v>
      </c>
      <c r="Z38" s="27">
        <f t="shared" si="8"/>
        <v>0</v>
      </c>
      <c r="AA38" s="63"/>
      <c r="AB38" s="27">
        <f t="shared" si="9"/>
        <v>0</v>
      </c>
      <c r="AC38" s="68"/>
      <c r="AD38" s="27">
        <f t="shared" si="10"/>
        <v>0</v>
      </c>
      <c r="AE38" s="63"/>
      <c r="AF38" s="27">
        <f t="shared" si="18"/>
        <v>0</v>
      </c>
      <c r="AG38" s="63"/>
      <c r="AH38" s="27">
        <f t="shared" si="19"/>
        <v>0</v>
      </c>
      <c r="AI38" s="63">
        <v>7</v>
      </c>
      <c r="AJ38" s="27">
        <f t="shared" si="11"/>
        <v>2100</v>
      </c>
      <c r="AK38" s="63"/>
      <c r="AL38" s="27">
        <f t="shared" si="20"/>
        <v>0</v>
      </c>
      <c r="AM38" s="27">
        <f t="shared" si="21"/>
        <v>2100</v>
      </c>
      <c r="AN38" s="63">
        <v>5</v>
      </c>
      <c r="AO38" s="27">
        <f t="shared" si="22"/>
        <v>100</v>
      </c>
      <c r="AP38" s="63">
        <v>5</v>
      </c>
      <c r="AQ38" s="27">
        <f t="shared" si="23"/>
        <v>100</v>
      </c>
      <c r="AR38" s="27">
        <f t="shared" si="27"/>
        <v>200</v>
      </c>
      <c r="AS38" s="63"/>
      <c r="AT38" s="27">
        <f t="shared" si="26"/>
        <v>0</v>
      </c>
      <c r="AU38" s="63"/>
      <c r="AV38" s="27">
        <f t="shared" si="16"/>
        <v>0</v>
      </c>
      <c r="AW38" s="27">
        <f t="shared" si="13"/>
        <v>0</v>
      </c>
      <c r="AX38" s="27">
        <f t="shared" si="17"/>
        <v>3200</v>
      </c>
      <c r="AY38" s="68">
        <v>5000</v>
      </c>
      <c r="AZ38" s="68">
        <v>3200</v>
      </c>
    </row>
    <row r="39" s="40" customFormat="1" spans="1:52">
      <c r="A39" s="48">
        <v>33</v>
      </c>
      <c r="B39" s="65" t="s">
        <v>1005</v>
      </c>
      <c r="C39" s="66"/>
      <c r="D39" s="67"/>
      <c r="E39" s="18"/>
      <c r="F39" s="18"/>
      <c r="G39" s="18"/>
      <c r="H39" s="18">
        <f>SUM(H7:H38)</f>
        <v>2</v>
      </c>
      <c r="I39" s="18">
        <f>SUM(I7:I38)</f>
        <v>2000</v>
      </c>
      <c r="J39" s="18">
        <f t="shared" ref="J39:AX39" si="28">SUM(J7:J38)</f>
        <v>2</v>
      </c>
      <c r="K39" s="18">
        <f t="shared" si="28"/>
        <v>1200</v>
      </c>
      <c r="L39" s="18">
        <f t="shared" si="28"/>
        <v>0</v>
      </c>
      <c r="M39" s="18">
        <f t="shared" si="28"/>
        <v>0</v>
      </c>
      <c r="N39" s="18">
        <f t="shared" si="28"/>
        <v>0</v>
      </c>
      <c r="O39" s="18">
        <f t="shared" si="28"/>
        <v>0</v>
      </c>
      <c r="P39" s="18">
        <f t="shared" si="28"/>
        <v>3200</v>
      </c>
      <c r="Q39" s="18">
        <f t="shared" si="28"/>
        <v>59.1</v>
      </c>
      <c r="R39" s="18">
        <f t="shared" si="28"/>
        <v>17730</v>
      </c>
      <c r="S39" s="18">
        <f t="shared" si="28"/>
        <v>0</v>
      </c>
      <c r="T39" s="18">
        <f t="shared" si="28"/>
        <v>0</v>
      </c>
      <c r="U39" s="18">
        <f t="shared" si="28"/>
        <v>17730</v>
      </c>
      <c r="V39" s="18">
        <f t="shared" si="28"/>
        <v>0</v>
      </c>
      <c r="W39" s="18">
        <f t="shared" si="28"/>
        <v>0</v>
      </c>
      <c r="X39" s="18">
        <f t="shared" si="28"/>
        <v>0</v>
      </c>
      <c r="Y39" s="18">
        <f t="shared" si="28"/>
        <v>0</v>
      </c>
      <c r="Z39" s="18">
        <f t="shared" si="28"/>
        <v>0</v>
      </c>
      <c r="AA39" s="18">
        <f t="shared" si="28"/>
        <v>0</v>
      </c>
      <c r="AB39" s="18">
        <f t="shared" si="28"/>
        <v>0</v>
      </c>
      <c r="AC39" s="18">
        <f t="shared" si="28"/>
        <v>0</v>
      </c>
      <c r="AD39" s="18">
        <f t="shared" si="28"/>
        <v>0</v>
      </c>
      <c r="AE39" s="18">
        <f t="shared" si="28"/>
        <v>5</v>
      </c>
      <c r="AF39" s="18">
        <f t="shared" si="28"/>
        <v>5000</v>
      </c>
      <c r="AG39" s="18">
        <f t="shared" si="28"/>
        <v>2</v>
      </c>
      <c r="AH39" s="18">
        <f t="shared" si="28"/>
        <v>600</v>
      </c>
      <c r="AI39" s="18">
        <f t="shared" si="28"/>
        <v>84</v>
      </c>
      <c r="AJ39" s="18">
        <f t="shared" si="28"/>
        <v>25200</v>
      </c>
      <c r="AK39" s="18">
        <f t="shared" si="28"/>
        <v>12</v>
      </c>
      <c r="AL39" s="18">
        <f t="shared" si="28"/>
        <v>3600</v>
      </c>
      <c r="AM39" s="18">
        <f t="shared" si="28"/>
        <v>34400</v>
      </c>
      <c r="AN39" s="18">
        <f t="shared" si="28"/>
        <v>495</v>
      </c>
      <c r="AO39" s="18">
        <f t="shared" si="28"/>
        <v>9900</v>
      </c>
      <c r="AP39" s="18">
        <f t="shared" si="28"/>
        <v>100</v>
      </c>
      <c r="AQ39" s="18">
        <f t="shared" si="28"/>
        <v>2000</v>
      </c>
      <c r="AR39" s="18">
        <f t="shared" si="28"/>
        <v>11900</v>
      </c>
      <c r="AS39" s="18">
        <f t="shared" si="28"/>
        <v>5</v>
      </c>
      <c r="AT39" s="18">
        <f t="shared" si="28"/>
        <v>1000</v>
      </c>
      <c r="AU39" s="18">
        <f t="shared" si="28"/>
        <v>3</v>
      </c>
      <c r="AV39" s="18">
        <f t="shared" si="28"/>
        <v>1800</v>
      </c>
      <c r="AW39" s="18">
        <f t="shared" si="28"/>
        <v>2800</v>
      </c>
      <c r="AX39" s="14">
        <f t="shared" si="17"/>
        <v>70030</v>
      </c>
      <c r="AY39" s="75"/>
      <c r="AZ39" s="69">
        <f>SUM(AZ7:AZ38)</f>
        <v>67070</v>
      </c>
    </row>
    <row r="40" spans="51:52">
      <c r="AY40" s="76"/>
      <c r="AZ40" s="76"/>
    </row>
  </sheetData>
  <mergeCells count="23">
    <mergeCell ref="A1:E1"/>
    <mergeCell ref="A2:AV2"/>
    <mergeCell ref="A3:AX3"/>
    <mergeCell ref="H4:AW4"/>
    <mergeCell ref="H5:P5"/>
    <mergeCell ref="Q5:U5"/>
    <mergeCell ref="V5:Z5"/>
    <mergeCell ref="AA5:AB5"/>
    <mergeCell ref="AC5:AD5"/>
    <mergeCell ref="AE5:AM5"/>
    <mergeCell ref="AN5:AR5"/>
    <mergeCell ref="AS5:AW5"/>
    <mergeCell ref="B39:D39"/>
    <mergeCell ref="A4:A6"/>
    <mergeCell ref="B4:B6"/>
    <mergeCell ref="C4:C6"/>
    <mergeCell ref="D4:D6"/>
    <mergeCell ref="E4:E6"/>
    <mergeCell ref="F4:F6"/>
    <mergeCell ref="G4:G6"/>
    <mergeCell ref="AX4:AX6"/>
    <mergeCell ref="AY4:AY6"/>
    <mergeCell ref="AZ4:AZ6"/>
  </mergeCells>
  <dataValidations count="1">
    <dataValidation type="textLength" operator="equal" allowBlank="1" showInputMessage="1" showErrorMessage="1" error="请注意：您输入的不是18位身份证号码。请输入正确身份证号码，谢谢！不然，您将必须再次修改。为保障工作进度以及减少您的工作量，请您配合，谢谢！" prompt="请输入18位身份证号码，X用大写！！！" sqref="E25 E1:E22 E32:E36 E39:E65536">
      <formula1>18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1"/>
  <sheetViews>
    <sheetView tabSelected="1" zoomScale="55" zoomScaleNormal="55" workbookViewId="0">
      <selection activeCell="M28" sqref="M28"/>
    </sheetView>
  </sheetViews>
  <sheetFormatPr defaultColWidth="9" defaultRowHeight="14.4"/>
  <cols>
    <col min="1" max="1" width="4.875" style="6" customWidth="1"/>
    <col min="2" max="2" width="6.875" style="6" customWidth="1"/>
    <col min="3" max="3" width="7.375" style="6" customWidth="1"/>
    <col min="4" max="4" width="9" style="6"/>
    <col min="5" max="5" width="22.7166666666667" style="6" customWidth="1"/>
    <col min="6" max="6" width="5.125" style="6" customWidth="1"/>
    <col min="7" max="7" width="20.9083333333333" style="6" customWidth="1"/>
    <col min="8" max="49" width="5.425" style="5" customWidth="1"/>
    <col min="50" max="50" width="8.375" style="6" customWidth="1"/>
    <col min="51" max="16384" width="9" style="6"/>
  </cols>
  <sheetData>
    <row r="1" s="1" customFormat="1" ht="45" customHeight="1" spans="1:52">
      <c r="A1" s="7" t="s">
        <v>1054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7"/>
      <c r="AY1" s="7"/>
      <c r="AZ1" s="7"/>
    </row>
    <row r="2" s="2" customFormat="1" ht="30" customHeight="1" spans="1:52">
      <c r="A2" s="9" t="s">
        <v>1071</v>
      </c>
      <c r="B2" s="9"/>
      <c r="C2" s="9"/>
      <c r="D2" s="9"/>
      <c r="E2" s="9"/>
      <c r="F2" s="9"/>
      <c r="G2" s="9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9"/>
      <c r="AY2" s="9"/>
      <c r="AZ2" s="9"/>
    </row>
    <row r="3" s="3" customFormat="1" ht="35" customHeight="1" spans="1:52">
      <c r="A3" s="11" t="s">
        <v>4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1025</v>
      </c>
      <c r="G3" s="11" t="s">
        <v>1026</v>
      </c>
      <c r="H3" s="12" t="s">
        <v>12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9"/>
      <c r="AX3" s="30" t="s">
        <v>13</v>
      </c>
      <c r="AY3" s="31" t="s">
        <v>1028</v>
      </c>
      <c r="AZ3" s="31" t="s">
        <v>1029</v>
      </c>
    </row>
    <row r="4" s="3" customFormat="1" ht="35" customHeight="1" spans="1:52">
      <c r="A4" s="11"/>
      <c r="B4" s="11"/>
      <c r="C4" s="11"/>
      <c r="D4" s="11"/>
      <c r="E4" s="11"/>
      <c r="F4" s="11"/>
      <c r="G4" s="11"/>
      <c r="H4" s="13" t="s">
        <v>16</v>
      </c>
      <c r="I4" s="25"/>
      <c r="J4" s="25"/>
      <c r="K4" s="25"/>
      <c r="L4" s="25"/>
      <c r="M4" s="25"/>
      <c r="N4" s="25"/>
      <c r="O4" s="25"/>
      <c r="P4" s="26"/>
      <c r="Q4" s="13" t="s">
        <v>17</v>
      </c>
      <c r="R4" s="25"/>
      <c r="S4" s="25"/>
      <c r="T4" s="25"/>
      <c r="U4" s="26"/>
      <c r="V4" s="13" t="s">
        <v>18</v>
      </c>
      <c r="W4" s="25"/>
      <c r="X4" s="25"/>
      <c r="Y4" s="25"/>
      <c r="Z4" s="26"/>
      <c r="AA4" s="27" t="s">
        <v>19</v>
      </c>
      <c r="AB4" s="27"/>
      <c r="AC4" s="27" t="s">
        <v>20</v>
      </c>
      <c r="AD4" s="27"/>
      <c r="AE4" s="13" t="s">
        <v>21</v>
      </c>
      <c r="AF4" s="25"/>
      <c r="AG4" s="25"/>
      <c r="AH4" s="25"/>
      <c r="AI4" s="25"/>
      <c r="AJ4" s="25"/>
      <c r="AK4" s="25"/>
      <c r="AL4" s="25"/>
      <c r="AM4" s="25"/>
      <c r="AN4" s="13" t="s">
        <v>22</v>
      </c>
      <c r="AO4" s="25"/>
      <c r="AP4" s="25"/>
      <c r="AQ4" s="25"/>
      <c r="AR4" s="26"/>
      <c r="AS4" s="27" t="s">
        <v>23</v>
      </c>
      <c r="AT4" s="27"/>
      <c r="AU4" s="27"/>
      <c r="AV4" s="27"/>
      <c r="AW4" s="27"/>
      <c r="AX4" s="32"/>
      <c r="AY4" s="33"/>
      <c r="AZ4" s="33"/>
    </row>
    <row r="5" s="3" customFormat="1" ht="35" customHeight="1" spans="1:52">
      <c r="A5" s="11"/>
      <c r="B5" s="11"/>
      <c r="C5" s="11"/>
      <c r="D5" s="11"/>
      <c r="E5" s="11"/>
      <c r="F5" s="11"/>
      <c r="G5" s="11"/>
      <c r="H5" s="14" t="s">
        <v>24</v>
      </c>
      <c r="I5" s="14" t="s">
        <v>25</v>
      </c>
      <c r="J5" s="14" t="s">
        <v>26</v>
      </c>
      <c r="K5" s="14" t="s">
        <v>25</v>
      </c>
      <c r="L5" s="14" t="s">
        <v>27</v>
      </c>
      <c r="M5" s="14" t="s">
        <v>25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29</v>
      </c>
      <c r="S5" s="14" t="s">
        <v>32</v>
      </c>
      <c r="T5" s="14" t="s">
        <v>29</v>
      </c>
      <c r="U5" s="14" t="s">
        <v>30</v>
      </c>
      <c r="V5" s="14" t="s">
        <v>33</v>
      </c>
      <c r="W5" s="14" t="s">
        <v>29</v>
      </c>
      <c r="X5" s="14" t="s">
        <v>34</v>
      </c>
      <c r="Y5" s="14" t="s">
        <v>29</v>
      </c>
      <c r="Z5" s="14" t="s">
        <v>30</v>
      </c>
      <c r="AA5" s="14" t="s">
        <v>35</v>
      </c>
      <c r="AB5" s="14" t="s">
        <v>29</v>
      </c>
      <c r="AC5" s="14" t="s">
        <v>36</v>
      </c>
      <c r="AD5" s="14" t="s">
        <v>29</v>
      </c>
      <c r="AE5" s="14" t="s">
        <v>37</v>
      </c>
      <c r="AF5" s="14" t="s">
        <v>29</v>
      </c>
      <c r="AG5" s="14" t="s">
        <v>38</v>
      </c>
      <c r="AH5" s="14" t="s">
        <v>29</v>
      </c>
      <c r="AI5" s="14" t="s">
        <v>39</v>
      </c>
      <c r="AJ5" s="14" t="s">
        <v>29</v>
      </c>
      <c r="AK5" s="14" t="s">
        <v>40</v>
      </c>
      <c r="AL5" s="14" t="s">
        <v>29</v>
      </c>
      <c r="AM5" s="14" t="s">
        <v>30</v>
      </c>
      <c r="AN5" s="14" t="s">
        <v>41</v>
      </c>
      <c r="AO5" s="14" t="s">
        <v>29</v>
      </c>
      <c r="AP5" s="14" t="s">
        <v>42</v>
      </c>
      <c r="AQ5" s="14" t="s">
        <v>29</v>
      </c>
      <c r="AR5" s="14" t="s">
        <v>30</v>
      </c>
      <c r="AS5" s="28" t="s">
        <v>43</v>
      </c>
      <c r="AT5" s="28" t="s">
        <v>29</v>
      </c>
      <c r="AU5" s="28" t="s">
        <v>44</v>
      </c>
      <c r="AV5" s="28" t="s">
        <v>29</v>
      </c>
      <c r="AW5" s="28" t="s">
        <v>30</v>
      </c>
      <c r="AX5" s="34"/>
      <c r="AY5" s="35"/>
      <c r="AZ5" s="35"/>
    </row>
    <row r="6" s="4" customFormat="1" ht="28" customHeight="1" spans="1:52">
      <c r="A6" s="15">
        <v>1</v>
      </c>
      <c r="B6" s="16" t="s">
        <v>982</v>
      </c>
      <c r="C6" s="16" t="s">
        <v>983</v>
      </c>
      <c r="D6" s="16" t="s">
        <v>984</v>
      </c>
      <c r="E6" s="17" t="s">
        <v>985</v>
      </c>
      <c r="F6" s="16">
        <v>4</v>
      </c>
      <c r="G6" s="301" t="s">
        <v>986</v>
      </c>
      <c r="H6" s="18"/>
      <c r="I6" s="27">
        <f t="shared" ref="I6:I9" si="0">H6*1000</f>
        <v>0</v>
      </c>
      <c r="J6" s="18"/>
      <c r="K6" s="27">
        <f t="shared" ref="K6:O6" si="1">J6*600</f>
        <v>0</v>
      </c>
      <c r="L6" s="18"/>
      <c r="M6" s="27">
        <f t="shared" si="1"/>
        <v>0</v>
      </c>
      <c r="N6" s="18"/>
      <c r="O6" s="27">
        <f t="shared" si="1"/>
        <v>0</v>
      </c>
      <c r="P6" s="27">
        <f t="shared" ref="P6:P9" si="2">I6+K6+M6+O6</f>
        <v>0</v>
      </c>
      <c r="Q6" s="18">
        <v>1</v>
      </c>
      <c r="R6" s="27">
        <f t="shared" ref="R6:R9" si="3">Q6*300</f>
        <v>300</v>
      </c>
      <c r="S6" s="18"/>
      <c r="T6" s="27">
        <f t="shared" ref="T6:T9" si="4">S6*300</f>
        <v>0</v>
      </c>
      <c r="U6" s="18">
        <v>300</v>
      </c>
      <c r="V6" s="18"/>
      <c r="W6" s="27">
        <f>V6*400</f>
        <v>0</v>
      </c>
      <c r="X6" s="18"/>
      <c r="Y6" s="27">
        <f>X6*800</f>
        <v>0</v>
      </c>
      <c r="Z6" s="18"/>
      <c r="AA6" s="18">
        <v>0.3</v>
      </c>
      <c r="AB6" s="27">
        <f>AA6*600</f>
        <v>180</v>
      </c>
      <c r="AC6" s="18"/>
      <c r="AD6" s="27"/>
      <c r="AE6" s="18"/>
      <c r="AF6" s="27">
        <f>AE6*1000</f>
        <v>0</v>
      </c>
      <c r="AG6" s="18"/>
      <c r="AH6" s="27">
        <f t="shared" ref="AH6:AL6" si="5">AG6*300</f>
        <v>0</v>
      </c>
      <c r="AI6" s="18"/>
      <c r="AJ6" s="27">
        <f t="shared" si="5"/>
        <v>0</v>
      </c>
      <c r="AK6" s="18"/>
      <c r="AL6" s="27">
        <f t="shared" si="5"/>
        <v>0</v>
      </c>
      <c r="AM6" s="27">
        <f>AF6+AH6+AJ6+AL6</f>
        <v>0</v>
      </c>
      <c r="AN6" s="18">
        <v>8</v>
      </c>
      <c r="AO6" s="27">
        <f>AN6*20</f>
        <v>160</v>
      </c>
      <c r="AP6" s="18"/>
      <c r="AQ6" s="27">
        <f>AP6*20</f>
        <v>0</v>
      </c>
      <c r="AR6" s="27">
        <f t="shared" ref="AR6:AR9" si="6">AO6+AQ6</f>
        <v>160</v>
      </c>
      <c r="AS6" s="18"/>
      <c r="AT6" s="27">
        <f>AS6*200</f>
        <v>0</v>
      </c>
      <c r="AU6" s="18"/>
      <c r="AV6" s="27">
        <f>AU6*600</f>
        <v>0</v>
      </c>
      <c r="AW6" s="27">
        <f>AT6+AV6</f>
        <v>0</v>
      </c>
      <c r="AX6" s="18">
        <v>640</v>
      </c>
      <c r="AY6" s="18">
        <v>4000</v>
      </c>
      <c r="AZ6" s="14">
        <v>640</v>
      </c>
    </row>
    <row r="7" s="5" customFormat="1" ht="28" customHeight="1" spans="1:52">
      <c r="A7" s="15">
        <v>2</v>
      </c>
      <c r="B7" s="16" t="s">
        <v>982</v>
      </c>
      <c r="C7" s="16" t="s">
        <v>987</v>
      </c>
      <c r="D7" s="16" t="s">
        <v>988</v>
      </c>
      <c r="E7" s="17" t="s">
        <v>989</v>
      </c>
      <c r="F7" s="16">
        <v>5</v>
      </c>
      <c r="G7" s="301" t="s">
        <v>990</v>
      </c>
      <c r="H7" s="18"/>
      <c r="I7" s="27">
        <f t="shared" si="0"/>
        <v>0</v>
      </c>
      <c r="J7" s="18"/>
      <c r="K7" s="27">
        <f t="shared" ref="K7:O7" si="7">J7*600</f>
        <v>0</v>
      </c>
      <c r="L7" s="18"/>
      <c r="M7" s="27">
        <f t="shared" si="7"/>
        <v>0</v>
      </c>
      <c r="N7" s="18"/>
      <c r="O7" s="27">
        <f t="shared" si="7"/>
        <v>0</v>
      </c>
      <c r="P7" s="27">
        <f t="shared" si="2"/>
        <v>0</v>
      </c>
      <c r="Q7" s="18"/>
      <c r="R7" s="27">
        <f t="shared" si="3"/>
        <v>0</v>
      </c>
      <c r="S7" s="18"/>
      <c r="T7" s="27">
        <f t="shared" si="4"/>
        <v>0</v>
      </c>
      <c r="U7" s="18"/>
      <c r="V7" s="18">
        <v>0.5</v>
      </c>
      <c r="W7" s="27">
        <f>V7*400</f>
        <v>200</v>
      </c>
      <c r="X7" s="18"/>
      <c r="Y7" s="27">
        <f>X7*800</f>
        <v>0</v>
      </c>
      <c r="Z7" s="18">
        <v>200</v>
      </c>
      <c r="AA7" s="18"/>
      <c r="AB7" s="27">
        <f>AA7*600</f>
        <v>0</v>
      </c>
      <c r="AC7" s="18"/>
      <c r="AD7" s="27"/>
      <c r="AE7" s="18"/>
      <c r="AF7" s="27">
        <f>AE7*1000</f>
        <v>0</v>
      </c>
      <c r="AG7" s="18"/>
      <c r="AH7" s="27">
        <f t="shared" ref="AH7:AL7" si="8">AG7*300</f>
        <v>0</v>
      </c>
      <c r="AI7" s="18"/>
      <c r="AJ7" s="27">
        <f t="shared" si="8"/>
        <v>0</v>
      </c>
      <c r="AK7" s="18"/>
      <c r="AL7" s="27">
        <f t="shared" si="8"/>
        <v>0</v>
      </c>
      <c r="AM7" s="27">
        <f>AF7+AH7+AJ7+AL7</f>
        <v>0</v>
      </c>
      <c r="AN7" s="18">
        <v>16</v>
      </c>
      <c r="AO7" s="27">
        <f>AN7*20</f>
        <v>320</v>
      </c>
      <c r="AP7" s="18"/>
      <c r="AQ7" s="27">
        <f>AP7*20</f>
        <v>0</v>
      </c>
      <c r="AR7" s="27">
        <f t="shared" si="6"/>
        <v>320</v>
      </c>
      <c r="AS7" s="18"/>
      <c r="AT7" s="27">
        <f>AS7*200</f>
        <v>0</v>
      </c>
      <c r="AU7" s="18"/>
      <c r="AV7" s="27">
        <f>AU7*600</f>
        <v>0</v>
      </c>
      <c r="AW7" s="27">
        <f>AT7+AV7</f>
        <v>0</v>
      </c>
      <c r="AX7" s="18">
        <v>520</v>
      </c>
      <c r="AY7" s="18">
        <v>5000</v>
      </c>
      <c r="AZ7" s="14">
        <v>520</v>
      </c>
    </row>
    <row r="8" s="5" customFormat="1" ht="28" customHeight="1" spans="1:52">
      <c r="A8" s="15">
        <v>3</v>
      </c>
      <c r="B8" s="16" t="s">
        <v>982</v>
      </c>
      <c r="C8" s="11" t="s">
        <v>991</v>
      </c>
      <c r="D8" s="11" t="s">
        <v>992</v>
      </c>
      <c r="E8" s="17" t="s">
        <v>993</v>
      </c>
      <c r="F8" s="11">
        <v>4</v>
      </c>
      <c r="G8" s="302" t="s">
        <v>994</v>
      </c>
      <c r="H8" s="14"/>
      <c r="I8" s="27">
        <f t="shared" si="0"/>
        <v>0</v>
      </c>
      <c r="J8" s="14"/>
      <c r="K8" s="27">
        <f t="shared" ref="K8:O8" si="9">J8*600</f>
        <v>0</v>
      </c>
      <c r="L8" s="14"/>
      <c r="M8" s="27">
        <f t="shared" si="9"/>
        <v>0</v>
      </c>
      <c r="N8" s="14"/>
      <c r="O8" s="27">
        <f t="shared" si="9"/>
        <v>0</v>
      </c>
      <c r="P8" s="27">
        <f t="shared" si="2"/>
        <v>0</v>
      </c>
      <c r="Q8" s="14">
        <v>2</v>
      </c>
      <c r="R8" s="27">
        <f t="shared" si="3"/>
        <v>600</v>
      </c>
      <c r="S8" s="14"/>
      <c r="T8" s="27">
        <f t="shared" si="4"/>
        <v>0</v>
      </c>
      <c r="U8" s="14">
        <v>600</v>
      </c>
      <c r="V8" s="14"/>
      <c r="W8" s="27">
        <f>V8*400</f>
        <v>0</v>
      </c>
      <c r="X8" s="14"/>
      <c r="Y8" s="27">
        <f>X8*800</f>
        <v>0</v>
      </c>
      <c r="Z8" s="14"/>
      <c r="AA8" s="14"/>
      <c r="AB8" s="27">
        <f>AA8*600</f>
        <v>0</v>
      </c>
      <c r="AC8" s="14"/>
      <c r="AD8" s="27"/>
      <c r="AE8" s="14"/>
      <c r="AF8" s="27">
        <f>AE8*1000</f>
        <v>0</v>
      </c>
      <c r="AG8" s="14">
        <v>1</v>
      </c>
      <c r="AH8" s="27">
        <f t="shared" ref="AH8:AL8" si="10">AG8*300</f>
        <v>300</v>
      </c>
      <c r="AI8" s="14"/>
      <c r="AJ8" s="27">
        <f t="shared" si="10"/>
        <v>0</v>
      </c>
      <c r="AK8" s="14"/>
      <c r="AL8" s="27">
        <f t="shared" si="10"/>
        <v>0</v>
      </c>
      <c r="AM8" s="27">
        <f>AF8+AH8+AJ8+AL8</f>
        <v>300</v>
      </c>
      <c r="AN8" s="14">
        <v>10</v>
      </c>
      <c r="AO8" s="27">
        <f>AN8*20</f>
        <v>200</v>
      </c>
      <c r="AP8" s="14">
        <v>18</v>
      </c>
      <c r="AQ8" s="27">
        <f>AP8*20</f>
        <v>360</v>
      </c>
      <c r="AR8" s="27">
        <f t="shared" si="6"/>
        <v>560</v>
      </c>
      <c r="AS8" s="14"/>
      <c r="AT8" s="27">
        <f>AS8*200</f>
        <v>0</v>
      </c>
      <c r="AU8" s="14"/>
      <c r="AV8" s="27">
        <f>AU8*600</f>
        <v>0</v>
      </c>
      <c r="AW8" s="27">
        <f>AT8+AV8</f>
        <v>0</v>
      </c>
      <c r="AX8" s="14">
        <v>1460</v>
      </c>
      <c r="AY8" s="14">
        <v>4000</v>
      </c>
      <c r="AZ8" s="14">
        <v>1460</v>
      </c>
    </row>
    <row r="9" s="5" customFormat="1" ht="28" customHeight="1" spans="1:52">
      <c r="A9" s="15">
        <v>4</v>
      </c>
      <c r="B9" s="16" t="s">
        <v>995</v>
      </c>
      <c r="C9" s="11" t="s">
        <v>996</v>
      </c>
      <c r="D9" s="11" t="s">
        <v>997</v>
      </c>
      <c r="E9" s="17" t="s">
        <v>998</v>
      </c>
      <c r="F9" s="11">
        <v>4</v>
      </c>
      <c r="G9" s="302" t="s">
        <v>999</v>
      </c>
      <c r="H9" s="14"/>
      <c r="I9" s="27">
        <f t="shared" si="0"/>
        <v>0</v>
      </c>
      <c r="J9" s="14"/>
      <c r="K9" s="27">
        <f t="shared" ref="K9:O9" si="11">J9*600</f>
        <v>0</v>
      </c>
      <c r="L9" s="14"/>
      <c r="M9" s="27">
        <f t="shared" si="11"/>
        <v>0</v>
      </c>
      <c r="N9" s="14"/>
      <c r="O9" s="27">
        <f t="shared" si="11"/>
        <v>0</v>
      </c>
      <c r="P9" s="27">
        <f t="shared" si="2"/>
        <v>0</v>
      </c>
      <c r="Q9" s="14">
        <v>3</v>
      </c>
      <c r="R9" s="27">
        <f t="shared" si="3"/>
        <v>900</v>
      </c>
      <c r="S9" s="14"/>
      <c r="T9" s="27">
        <f t="shared" si="4"/>
        <v>0</v>
      </c>
      <c r="U9" s="14">
        <v>900</v>
      </c>
      <c r="V9" s="14"/>
      <c r="W9" s="27">
        <f>V9*400</f>
        <v>0</v>
      </c>
      <c r="X9" s="14"/>
      <c r="Y9" s="27">
        <f>X9*800</f>
        <v>0</v>
      </c>
      <c r="Z9" s="14"/>
      <c r="AA9" s="14"/>
      <c r="AB9" s="27">
        <f>AA9*600</f>
        <v>0</v>
      </c>
      <c r="AC9" s="14"/>
      <c r="AD9" s="27"/>
      <c r="AE9" s="14"/>
      <c r="AF9" s="27">
        <f>AE9*1000</f>
        <v>0</v>
      </c>
      <c r="AG9" s="14"/>
      <c r="AH9" s="27">
        <f t="shared" ref="AH9:AL9" si="12">AG9*300</f>
        <v>0</v>
      </c>
      <c r="AI9" s="14">
        <v>4</v>
      </c>
      <c r="AJ9" s="27">
        <f t="shared" si="12"/>
        <v>1200</v>
      </c>
      <c r="AK9" s="14"/>
      <c r="AL9" s="27">
        <f t="shared" si="12"/>
        <v>0</v>
      </c>
      <c r="AM9" s="27">
        <f>AF9+AH9+AJ9+AL9</f>
        <v>1200</v>
      </c>
      <c r="AN9" s="14"/>
      <c r="AO9" s="27">
        <f>AN9*20</f>
        <v>0</v>
      </c>
      <c r="AP9" s="14">
        <v>20</v>
      </c>
      <c r="AQ9" s="27">
        <f>AP9*20</f>
        <v>400</v>
      </c>
      <c r="AR9" s="27">
        <f t="shared" si="6"/>
        <v>400</v>
      </c>
      <c r="AS9" s="14"/>
      <c r="AT9" s="27">
        <f>AS9*200</f>
        <v>0</v>
      </c>
      <c r="AU9" s="14"/>
      <c r="AV9" s="27">
        <f>AU9*600</f>
        <v>0</v>
      </c>
      <c r="AW9" s="27">
        <f>AT9+AV9</f>
        <v>0</v>
      </c>
      <c r="AX9" s="14">
        <v>2500</v>
      </c>
      <c r="AY9" s="14">
        <v>4000</v>
      </c>
      <c r="AZ9" s="14">
        <v>2500</v>
      </c>
    </row>
    <row r="10" s="5" customFormat="1" ht="28" customHeight="1" spans="1:52">
      <c r="A10" s="15">
        <v>5</v>
      </c>
      <c r="B10" s="19" t="s">
        <v>1000</v>
      </c>
      <c r="C10" s="19" t="s">
        <v>1001</v>
      </c>
      <c r="D10" s="19" t="s">
        <v>1002</v>
      </c>
      <c r="E10" s="20" t="s">
        <v>1003</v>
      </c>
      <c r="F10" s="21">
        <v>1</v>
      </c>
      <c r="G10" s="293" t="s">
        <v>1004</v>
      </c>
      <c r="H10" s="14"/>
      <c r="I10" s="14">
        <v>0</v>
      </c>
      <c r="J10" s="14"/>
      <c r="K10" s="14">
        <v>0</v>
      </c>
      <c r="L10" s="14"/>
      <c r="M10" s="14">
        <v>0</v>
      </c>
      <c r="N10" s="14"/>
      <c r="O10" s="14">
        <v>0</v>
      </c>
      <c r="P10" s="14"/>
      <c r="Q10" s="14"/>
      <c r="R10" s="14"/>
      <c r="S10" s="14"/>
      <c r="T10" s="14"/>
      <c r="U10" s="14"/>
      <c r="V10" s="14">
        <v>2</v>
      </c>
      <c r="W10" s="27">
        <v>800</v>
      </c>
      <c r="X10" s="14"/>
      <c r="Y10" s="27">
        <v>0</v>
      </c>
      <c r="Z10" s="14">
        <v>800</v>
      </c>
      <c r="AA10" s="14"/>
      <c r="AB10" s="27">
        <v>0</v>
      </c>
      <c r="AC10" s="14"/>
      <c r="AD10" s="27"/>
      <c r="AE10" s="14"/>
      <c r="AF10" s="27">
        <v>0</v>
      </c>
      <c r="AG10" s="14"/>
      <c r="AH10" s="27">
        <v>0</v>
      </c>
      <c r="AI10" s="14"/>
      <c r="AJ10" s="27">
        <v>0</v>
      </c>
      <c r="AK10" s="14"/>
      <c r="AL10" s="27">
        <v>0</v>
      </c>
      <c r="AM10" s="27">
        <v>0</v>
      </c>
      <c r="AN10" s="14">
        <v>104</v>
      </c>
      <c r="AO10" s="27">
        <v>2080</v>
      </c>
      <c r="AP10" s="14">
        <v>6</v>
      </c>
      <c r="AQ10" s="27">
        <v>120</v>
      </c>
      <c r="AR10" s="14">
        <v>2200</v>
      </c>
      <c r="AS10" s="14"/>
      <c r="AT10" s="27">
        <v>0</v>
      </c>
      <c r="AU10" s="14"/>
      <c r="AV10" s="27">
        <v>0</v>
      </c>
      <c r="AW10" s="27">
        <v>0</v>
      </c>
      <c r="AX10" s="14">
        <v>3000</v>
      </c>
      <c r="AY10" s="14">
        <v>1000</v>
      </c>
      <c r="AZ10" s="14">
        <v>1000</v>
      </c>
    </row>
    <row r="11" s="5" customFormat="1" ht="25" customHeight="1" spans="1:52">
      <c r="A11" s="15">
        <v>6</v>
      </c>
      <c r="B11" s="22" t="s">
        <v>1005</v>
      </c>
      <c r="C11" s="23"/>
      <c r="D11" s="15"/>
      <c r="E11" s="15"/>
      <c r="F11" s="15"/>
      <c r="G11" s="15"/>
      <c r="H11" s="14">
        <f>SUM(H6:H10)</f>
        <v>0</v>
      </c>
      <c r="I11" s="14">
        <f t="shared" ref="I11:AZ11" si="13">SUM(I6:I10)</f>
        <v>0</v>
      </c>
      <c r="J11" s="14">
        <f t="shared" si="13"/>
        <v>0</v>
      </c>
      <c r="K11" s="14">
        <f t="shared" si="13"/>
        <v>0</v>
      </c>
      <c r="L11" s="14">
        <f t="shared" si="13"/>
        <v>0</v>
      </c>
      <c r="M11" s="14">
        <f t="shared" si="13"/>
        <v>0</v>
      </c>
      <c r="N11" s="14">
        <f t="shared" si="13"/>
        <v>0</v>
      </c>
      <c r="O11" s="14">
        <f t="shared" si="13"/>
        <v>0</v>
      </c>
      <c r="P11" s="14">
        <f t="shared" si="13"/>
        <v>0</v>
      </c>
      <c r="Q11" s="14">
        <f t="shared" si="13"/>
        <v>6</v>
      </c>
      <c r="R11" s="14">
        <f t="shared" si="13"/>
        <v>1800</v>
      </c>
      <c r="S11" s="14">
        <f t="shared" si="13"/>
        <v>0</v>
      </c>
      <c r="T11" s="14">
        <f t="shared" si="13"/>
        <v>0</v>
      </c>
      <c r="U11" s="14">
        <f t="shared" si="13"/>
        <v>1800</v>
      </c>
      <c r="V11" s="14">
        <f t="shared" si="13"/>
        <v>2.5</v>
      </c>
      <c r="W11" s="14">
        <f t="shared" si="13"/>
        <v>1000</v>
      </c>
      <c r="X11" s="14">
        <f t="shared" si="13"/>
        <v>0</v>
      </c>
      <c r="Y11" s="14">
        <f t="shared" si="13"/>
        <v>0</v>
      </c>
      <c r="Z11" s="14">
        <f t="shared" si="13"/>
        <v>1000</v>
      </c>
      <c r="AA11" s="14">
        <f t="shared" si="13"/>
        <v>0.3</v>
      </c>
      <c r="AB11" s="14">
        <f t="shared" si="13"/>
        <v>180</v>
      </c>
      <c r="AC11" s="14">
        <f t="shared" si="13"/>
        <v>0</v>
      </c>
      <c r="AD11" s="14">
        <f t="shared" si="13"/>
        <v>0</v>
      </c>
      <c r="AE11" s="14">
        <f t="shared" si="13"/>
        <v>0</v>
      </c>
      <c r="AF11" s="14">
        <f t="shared" si="13"/>
        <v>0</v>
      </c>
      <c r="AG11" s="14">
        <f t="shared" si="13"/>
        <v>1</v>
      </c>
      <c r="AH11" s="14">
        <f t="shared" si="13"/>
        <v>300</v>
      </c>
      <c r="AI11" s="14">
        <f t="shared" si="13"/>
        <v>4</v>
      </c>
      <c r="AJ11" s="14">
        <f t="shared" si="13"/>
        <v>1200</v>
      </c>
      <c r="AK11" s="14">
        <f t="shared" si="13"/>
        <v>0</v>
      </c>
      <c r="AL11" s="14">
        <f t="shared" si="13"/>
        <v>0</v>
      </c>
      <c r="AM11" s="14">
        <f t="shared" si="13"/>
        <v>1500</v>
      </c>
      <c r="AN11" s="14">
        <f t="shared" si="13"/>
        <v>138</v>
      </c>
      <c r="AO11" s="14">
        <f t="shared" si="13"/>
        <v>2760</v>
      </c>
      <c r="AP11" s="14">
        <f t="shared" si="13"/>
        <v>44</v>
      </c>
      <c r="AQ11" s="14">
        <f t="shared" si="13"/>
        <v>880</v>
      </c>
      <c r="AR11" s="14">
        <f t="shared" si="13"/>
        <v>3640</v>
      </c>
      <c r="AS11" s="14">
        <f t="shared" si="13"/>
        <v>0</v>
      </c>
      <c r="AT11" s="14">
        <f t="shared" si="13"/>
        <v>0</v>
      </c>
      <c r="AU11" s="14">
        <f t="shared" si="13"/>
        <v>0</v>
      </c>
      <c r="AV11" s="14">
        <f t="shared" si="13"/>
        <v>0</v>
      </c>
      <c r="AW11" s="14">
        <f t="shared" si="13"/>
        <v>0</v>
      </c>
      <c r="AX11" s="14">
        <f t="shared" si="13"/>
        <v>8120</v>
      </c>
      <c r="AY11" s="14">
        <f t="shared" si="13"/>
        <v>18000</v>
      </c>
      <c r="AZ11" s="14">
        <f t="shared" si="13"/>
        <v>6120</v>
      </c>
    </row>
  </sheetData>
  <mergeCells count="22">
    <mergeCell ref="A1:AZ1"/>
    <mergeCell ref="A2:AZ2"/>
    <mergeCell ref="H3:AW3"/>
    <mergeCell ref="H4:P4"/>
    <mergeCell ref="Q4:U4"/>
    <mergeCell ref="V4:Z4"/>
    <mergeCell ref="AA4:AB4"/>
    <mergeCell ref="AC4:AD4"/>
    <mergeCell ref="AE4:AM4"/>
    <mergeCell ref="AN4:AR4"/>
    <mergeCell ref="AS4:AW4"/>
    <mergeCell ref="B11:C11"/>
    <mergeCell ref="A3:A5"/>
    <mergeCell ref="B3:B5"/>
    <mergeCell ref="C3:C5"/>
    <mergeCell ref="D3:D5"/>
    <mergeCell ref="E3:E5"/>
    <mergeCell ref="F3:F5"/>
    <mergeCell ref="G3:G5"/>
    <mergeCell ref="AX3:AX5"/>
    <mergeCell ref="AY3:AY5"/>
    <mergeCell ref="AZ3:AZ5"/>
  </mergeCells>
  <pageMargins left="0.75" right="0.75" top="1" bottom="1" header="0.5" footer="0.5"/>
  <headerFooter/>
  <ignoredErrors>
    <ignoredError sqref="G6:G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明细表（发放）</vt:lpstr>
      <vt:lpstr>数据汇总表</vt:lpstr>
      <vt:lpstr>扶罗镇</vt:lpstr>
      <vt:lpstr>步头降乡</vt:lpstr>
      <vt:lpstr>鱼市镇</vt:lpstr>
      <vt:lpstr>中寨镇</vt:lpstr>
      <vt:lpstr>林冲镇</vt:lpstr>
      <vt:lpstr>米贝乡</vt:lpstr>
      <vt:lpstr>晃州镇</vt:lpstr>
      <vt:lpstr>贡溪镇</vt:lpstr>
      <vt:lpstr>凉伞镇</vt:lpstr>
      <vt:lpstr>禾滩镇</vt:lpstr>
      <vt:lpstr>波洲镇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2023-11-26T19:00:00Z</dcterms:created>
  <dcterms:modified xsi:type="dcterms:W3CDTF">2024-11-22T08:39:19Z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UsrData">
    <vt:lpwstr>6564062df318020020064a18wl</vt:lpwstr>
  </property>
  <property fmtid="{D5CDD505-2E9C-101B-9397-08002B2CF9AE}" pid="4" name="ICV">
    <vt:lpwstr>D79AECC7E5B042D1B884CE38EF8B22F9_13</vt:lpwstr>
  </property>
  <property fmtid="{D5CDD505-2E9C-101B-9397-08002B2CF9AE}" pid="5" name="KSOProductBuildVer">
    <vt:lpwstr>2052-12.1.0.18608</vt:lpwstr>
  </property>
  <property fmtid="{D5CDD505-2E9C-101B-9397-08002B2CF9AE}" pid="6" name="Created">
    <vt:filetime>2023-11-26T11:00:02Z</vt:filetime>
  </property>
</Properties>
</file>