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114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<sst xmlns="http://schemas.openxmlformats.org/spreadsheetml/2006/main" count="168" uniqueCount="108">
  <si>
    <t>新晃县2020年统筹整合使用财政涉农资金项目完成情况公示表</t>
  </si>
  <si>
    <t>序号</t>
  </si>
  <si>
    <t>项目名称</t>
  </si>
  <si>
    <t>建设任务</t>
  </si>
  <si>
    <t>计量
单位</t>
  </si>
  <si>
    <t>补助标准</t>
  </si>
  <si>
    <t>资金规模 （万元）</t>
  </si>
  <si>
    <t>责任单位</t>
  </si>
  <si>
    <t>完成情况</t>
  </si>
  <si>
    <t>已完成</t>
  </si>
  <si>
    <t>完成进度（按资金规模核算）%</t>
  </si>
  <si>
    <t>合计</t>
  </si>
  <si>
    <t>一</t>
  </si>
  <si>
    <t>生产发展</t>
  </si>
  <si>
    <t>产业奖补</t>
  </si>
  <si>
    <t>贫困户产业发展奖补1</t>
  </si>
  <si>
    <t>激发贫困户自我发展动力，发展种养殖业</t>
  </si>
  <si>
    <t>户</t>
  </si>
  <si>
    <t>据实核发</t>
  </si>
  <si>
    <t>农业农村局</t>
  </si>
  <si>
    <t>贫困户产业发展奖补2</t>
  </si>
  <si>
    <t>新冠肺炎疫情期间激励贫困户发展种养殖业</t>
  </si>
  <si>
    <t>能人奖补</t>
  </si>
  <si>
    <t>发挥能人效应，带动贫困户发展种养殖业</t>
  </si>
  <si>
    <t>一村一品产业扶贫示范园</t>
  </si>
  <si>
    <t>黄牛基地建设</t>
  </si>
  <si>
    <t>黄牛生产加工一体化建设</t>
  </si>
  <si>
    <t>个</t>
  </si>
  <si>
    <t>按产业发展实际需求</t>
  </si>
  <si>
    <t>设施蔬菜基地建设</t>
  </si>
  <si>
    <t>设施蔬菜种植</t>
  </si>
  <si>
    <t>亩</t>
  </si>
  <si>
    <t>特色产业</t>
  </si>
  <si>
    <t>淡水鱼养殖</t>
  </si>
  <si>
    <t>省重点产业</t>
  </si>
  <si>
    <t>能繁母牛基地建设</t>
  </si>
  <si>
    <t>完成200头能繁母牛养殖基地建设</t>
  </si>
  <si>
    <t>老蔡黄牛养殖基地和生鲜牛肉生产线</t>
  </si>
  <si>
    <t>养殖新晃黄牛1000头，常年存栏200余头；年屠宰新晃黄牛6000头，年出产生鲜牛肉1000吨。</t>
  </si>
  <si>
    <t>村级产业扶贫项目后续管理</t>
  </si>
  <si>
    <t>村级产业扶贫项目后续建设</t>
  </si>
  <si>
    <t>贫困户发展产业培训</t>
  </si>
  <si>
    <t>培训贫困人口6000人</t>
  </si>
  <si>
    <t>人</t>
  </si>
  <si>
    <t>100元/人</t>
  </si>
  <si>
    <t>二</t>
  </si>
  <si>
    <t>基础设施</t>
  </si>
  <si>
    <t>农田水利</t>
  </si>
  <si>
    <t>安全饮水、河道治理、水库除险加固、节水灌溉</t>
  </si>
  <si>
    <t>村</t>
  </si>
  <si>
    <t>据实结算</t>
  </si>
  <si>
    <t>水利局</t>
  </si>
  <si>
    <t>道路交通巩固工程</t>
  </si>
  <si>
    <t>边界路、断头路</t>
  </si>
  <si>
    <t>续建10.168公里</t>
  </si>
  <si>
    <t>千米</t>
  </si>
  <si>
    <t>以审计结算价为准</t>
  </si>
  <si>
    <t>交通局</t>
  </si>
  <si>
    <t>窄路加宽</t>
  </si>
  <si>
    <t>续建211.757公里、新建11.1公里</t>
  </si>
  <si>
    <t>非贫困村项目（农村公路通达工程）</t>
  </si>
  <si>
    <t>新建138.739公里</t>
  </si>
  <si>
    <t>农村基础设施项目2</t>
  </si>
  <si>
    <t>新建77.924公里、便桥、水毁抢修</t>
  </si>
  <si>
    <t>农村基础设施项目3</t>
  </si>
  <si>
    <t>2.3公里砼路面建设及便民桥</t>
  </si>
  <si>
    <t>相关乡镇</t>
  </si>
  <si>
    <t>重点县乡道</t>
  </si>
  <si>
    <t>21.948公里砼路面建设</t>
  </si>
  <si>
    <t>危桥改造</t>
  </si>
  <si>
    <t>危桥改造12座</t>
  </si>
  <si>
    <t>座</t>
  </si>
  <si>
    <t>安防工程</t>
  </si>
  <si>
    <t>全县安防工程建设</t>
  </si>
  <si>
    <t>农村小型基础设施建设</t>
  </si>
  <si>
    <t>小型基础设施巩固工程</t>
  </si>
  <si>
    <t>完成各行政村基础设施巩固工程</t>
  </si>
  <si>
    <t>5-10万元/村</t>
  </si>
  <si>
    <t>乡镇政府</t>
  </si>
  <si>
    <t>农村人居环境整治1</t>
  </si>
  <si>
    <t>完成米贝、步头降、林冲、中寨人居环境整治</t>
  </si>
  <si>
    <t>农村人居环境整治2</t>
  </si>
  <si>
    <t>完成全县农村住房安全保障巩固7153户</t>
  </si>
  <si>
    <t>500-40000元/户</t>
  </si>
  <si>
    <t>住建局</t>
  </si>
  <si>
    <t>农村人居环境整治3（以工代赈）</t>
  </si>
  <si>
    <t>完成林冲宋阳村、晃州大桥溪村、凉伞桓胆村人居环境整治</t>
  </si>
  <si>
    <t>发改局</t>
  </si>
  <si>
    <t>农村人居环境整治4（粪污治理）</t>
  </si>
  <si>
    <t>完成改(新)建农村粪污治理500户</t>
  </si>
  <si>
    <t>高标准农田建设</t>
  </si>
  <si>
    <t>完成高标准农田基础设施建设</t>
  </si>
  <si>
    <t>1600元/亩</t>
  </si>
  <si>
    <t>农村示范村环境综合整治</t>
  </si>
  <si>
    <t>完成农村16个示范村环境综合整治</t>
  </si>
  <si>
    <t>环保局</t>
  </si>
  <si>
    <t>少数民族特色村镇建设</t>
  </si>
  <si>
    <t>道路建设、人居环境整治、桥涵改造、进步长廊等建设</t>
  </si>
  <si>
    <t>县委统战部</t>
  </si>
  <si>
    <t>三</t>
  </si>
  <si>
    <t>其他</t>
  </si>
  <si>
    <t>小额信贷贴息</t>
  </si>
  <si>
    <t>完成4000户扶贫小额信贷贴息</t>
  </si>
  <si>
    <t>按贷款利息贴息</t>
  </si>
  <si>
    <t>扶贫办</t>
  </si>
  <si>
    <t>雨露计划及创业致富带头人培训</t>
  </si>
  <si>
    <t>完成中高职职业教育补助2200人、创业致富带头人培育100人</t>
  </si>
  <si>
    <t>按文件要求补助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</si>
</sst>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.00_ "/>
  </numFmts>
  <fonts count="52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b/>
      <sz val="10"/>
      <name val="仿宋"/>
      <charset val="134"/>
    </font>
    <font>
      <b/>
      <sz val="1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黑体"/>
      <charset val="134"/>
    </font>
    <font>
      <b/>
      <sz val="11"/>
      <color theme="1"/>
      <name val="仿宋"/>
      <charset val="134"/>
    </font>
    <font>
      <sz val="10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10"/>
      <color theme="1"/>
      <name val="仿宋"/>
      <charset val="134"/>
    </font>
    <font>
      <sz val="9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b/>
      <sz val="9"/>
      <color theme="1"/>
      <name val="仿宋"/>
      <charset val="134"/>
    </font>
    <font>
      <b/>
      <sz val="9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50" fillId="18" borderId="12" applyNumberFormat="0" applyAlignment="0" applyProtection="0">
      <alignment vertical="center"/>
    </xf>
    <xf numFmtId="0" fontId="46" fillId="18" borderId="7" applyNumberFormat="0" applyAlignment="0" applyProtection="0">
      <alignment vertical="center"/>
    </xf>
    <xf numFmtId="0" fontId="42" fillId="8" borderId="8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justify" vertical="center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justify" vertical="center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justify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shrinkToFit="1"/>
    </xf>
    <xf numFmtId="177" fontId="21" fillId="0" borderId="1" xfId="8" applyNumberFormat="1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left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 shrinkToFit="1"/>
    </xf>
    <xf numFmtId="177" fontId="15" fillId="0" borderId="1" xfId="8" applyNumberFormat="1" applyFont="1" applyFill="1" applyBorder="1" applyAlignment="1">
      <alignment horizontal="center" vertical="center" wrapText="1" shrinkToFit="1"/>
    </xf>
    <xf numFmtId="177" fontId="20" fillId="2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center" wrapText="1" shrinkToFit="1"/>
    </xf>
    <xf numFmtId="0" fontId="19" fillId="0" borderId="1" xfId="0" applyFont="1" applyFill="1" applyBorder="1" applyAlignment="1">
      <alignment horizontal="left" vertical="center" wrapText="1"/>
    </xf>
    <xf numFmtId="177" fontId="23" fillId="2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justify" vertical="center" wrapText="1" shrinkToFit="1"/>
    </xf>
    <xf numFmtId="0" fontId="19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shrinkToFit="1"/>
    </xf>
    <xf numFmtId="177" fontId="25" fillId="0" borderId="1" xfId="8" applyNumberFormat="1" applyFont="1" applyFill="1" applyBorder="1" applyAlignment="1">
      <alignment horizontal="center" vertical="center" wrapText="1" shrinkToFit="1"/>
    </xf>
    <xf numFmtId="177" fontId="19" fillId="0" borderId="1" xfId="8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 shrinkToFit="1"/>
    </xf>
    <xf numFmtId="177" fontId="20" fillId="2" borderId="1" xfId="49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justify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19" fillId="2" borderId="1" xfId="49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justify" vertical="center"/>
    </xf>
    <xf numFmtId="177" fontId="23" fillId="0" borderId="2" xfId="0" applyNumberFormat="1" applyFont="1" applyFill="1" applyBorder="1" applyAlignment="1">
      <alignment horizontal="center" vertical="center" shrinkToFit="1"/>
    </xf>
    <xf numFmtId="177" fontId="23" fillId="0" borderId="3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0" applyNumberFormat="1" applyFont="1" applyFill="1" applyBorder="1" applyAlignment="1">
      <alignment horizontal="left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77" fontId="23" fillId="0" borderId="4" xfId="0" applyNumberFormat="1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center" vertical="center" shrinkToFit="1"/>
    </xf>
    <xf numFmtId="177" fontId="23" fillId="0" borderId="1" xfId="0" applyNumberFormat="1" applyFont="1" applyBorder="1" applyAlignment="1">
      <alignment horizontal="center" vertical="center" shrinkToFit="1"/>
    </xf>
    <xf numFmtId="177" fontId="19" fillId="2" borderId="1" xfId="8" applyNumberFormat="1" applyFont="1" applyFill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32" fillId="0" borderId="1" xfId="0" applyFont="1" applyFill="1" applyBorder="1" applyAlignment="1">
      <alignment horizontal="justify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shrinkToFit="1"/>
    </xf>
    <xf numFmtId="0" fontId="25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10" fontId="20" fillId="0" borderId="1" xfId="0" applyNumberFormat="1" applyFont="1" applyBorder="1" applyAlignment="1">
      <alignment horizontal="center" vertical="center" shrinkToFit="1"/>
    </xf>
    <xf numFmtId="10" fontId="20" fillId="0" borderId="2" xfId="0" applyNumberFormat="1" applyFont="1" applyBorder="1" applyAlignment="1">
      <alignment horizontal="center" vertical="center" shrinkToFit="1"/>
    </xf>
    <xf numFmtId="10" fontId="20" fillId="0" borderId="3" xfId="0" applyNumberFormat="1" applyFont="1" applyBorder="1" applyAlignment="1">
      <alignment horizontal="center" vertical="center" shrinkToFit="1"/>
    </xf>
    <xf numFmtId="10" fontId="20" fillId="0" borderId="4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E46" sqref="E46"/>
    </sheetView>
  </sheetViews>
  <sheetFormatPr defaultColWidth="9" defaultRowHeight="13.5"/>
  <cols>
    <col min="1" max="1" width="4.5" customWidth="1"/>
    <col min="2" max="2" width="21.375" customWidth="1"/>
    <col min="3" max="3" width="36.875" customWidth="1"/>
    <col min="4" max="4" width="6.125" customWidth="1"/>
    <col min="5" max="5" width="17.375" customWidth="1"/>
    <col min="6" max="6" width="12.25" customWidth="1"/>
    <col min="8" max="8" width="9.5" customWidth="1"/>
    <col min="9" max="9" width="13.625" customWidth="1"/>
  </cols>
  <sheetData>
    <row r="1" ht="3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1"/>
    </row>
    <row r="3" ht="36" customHeight="1" spans="1:9">
      <c r="A3" s="8"/>
      <c r="B3" s="8"/>
      <c r="C3" s="8"/>
      <c r="D3" s="8"/>
      <c r="E3" s="8"/>
      <c r="F3" s="9"/>
      <c r="G3" s="10"/>
      <c r="H3" s="11" t="s">
        <v>9</v>
      </c>
      <c r="I3" s="11" t="s">
        <v>10</v>
      </c>
    </row>
    <row r="4" s="1" customFormat="1" ht="20" customHeight="1" spans="1:9">
      <c r="A4" s="12"/>
      <c r="B4" s="12" t="s">
        <v>11</v>
      </c>
      <c r="C4" s="13"/>
      <c r="D4" s="14"/>
      <c r="E4" s="14"/>
      <c r="F4" s="15">
        <v>20990</v>
      </c>
      <c r="G4" s="16"/>
      <c r="H4" s="17">
        <f>H5+H19+H39</f>
        <v>17226.94</v>
      </c>
      <c r="I4" s="91">
        <f>H4/F4</f>
        <v>0.820721295855169</v>
      </c>
    </row>
    <row r="5" s="2" customFormat="1" ht="20" customHeight="1" spans="1:9">
      <c r="A5" s="18" t="s">
        <v>12</v>
      </c>
      <c r="B5" s="19" t="s">
        <v>13</v>
      </c>
      <c r="C5" s="20"/>
      <c r="D5" s="21"/>
      <c r="E5" s="21"/>
      <c r="F5" s="22">
        <v>5737</v>
      </c>
      <c r="G5" s="23"/>
      <c r="H5" s="24">
        <f>H6+H10+H14+H17+H18</f>
        <v>5291.99</v>
      </c>
      <c r="I5" s="91">
        <f t="shared" ref="I5:I41" si="0">H5/F5</f>
        <v>0.922431584451804</v>
      </c>
    </row>
    <row r="6" s="3" customFormat="1" ht="20" customHeight="1" spans="1:9">
      <c r="A6" s="25">
        <v>1</v>
      </c>
      <c r="B6" s="26" t="s">
        <v>14</v>
      </c>
      <c r="C6" s="27"/>
      <c r="D6" s="28"/>
      <c r="E6" s="29"/>
      <c r="F6" s="30">
        <v>2402</v>
      </c>
      <c r="G6" s="31"/>
      <c r="H6" s="32">
        <f>H7+H8+H9</f>
        <v>2321.99</v>
      </c>
      <c r="I6" s="91">
        <f t="shared" si="0"/>
        <v>0.966690258118235</v>
      </c>
    </row>
    <row r="7" s="3" customFormat="1" ht="30" customHeight="1" spans="1:9">
      <c r="A7" s="25"/>
      <c r="B7" s="33" t="s">
        <v>15</v>
      </c>
      <c r="C7" s="34" t="s">
        <v>16</v>
      </c>
      <c r="D7" s="28" t="s">
        <v>17</v>
      </c>
      <c r="E7" s="29" t="s">
        <v>18</v>
      </c>
      <c r="F7" s="28">
        <v>1986</v>
      </c>
      <c r="G7" s="31" t="s">
        <v>19</v>
      </c>
      <c r="H7" s="35">
        <v>1906</v>
      </c>
      <c r="I7" s="91">
        <f t="shared" si="0"/>
        <v>0.959718026183283</v>
      </c>
    </row>
    <row r="8" s="3" customFormat="1" ht="28" customHeight="1" spans="1:9">
      <c r="A8" s="25"/>
      <c r="B8" s="33" t="s">
        <v>20</v>
      </c>
      <c r="C8" s="34" t="s">
        <v>21</v>
      </c>
      <c r="D8" s="28" t="s">
        <v>17</v>
      </c>
      <c r="E8" s="29" t="s">
        <v>18</v>
      </c>
      <c r="F8" s="28">
        <v>394</v>
      </c>
      <c r="G8" s="31" t="s">
        <v>19</v>
      </c>
      <c r="H8" s="35">
        <v>394</v>
      </c>
      <c r="I8" s="91">
        <f t="shared" si="0"/>
        <v>1</v>
      </c>
    </row>
    <row r="9" s="3" customFormat="1" ht="20" customHeight="1" spans="1:9">
      <c r="A9" s="25"/>
      <c r="B9" s="33" t="s">
        <v>22</v>
      </c>
      <c r="C9" s="34" t="s">
        <v>23</v>
      </c>
      <c r="D9" s="29" t="s">
        <v>17</v>
      </c>
      <c r="E9" s="29" t="s">
        <v>18</v>
      </c>
      <c r="F9" s="28">
        <v>22</v>
      </c>
      <c r="G9" s="31" t="s">
        <v>19</v>
      </c>
      <c r="H9" s="35">
        <v>21.99</v>
      </c>
      <c r="I9" s="91">
        <f t="shared" si="0"/>
        <v>0.999545454545455</v>
      </c>
    </row>
    <row r="10" s="3" customFormat="1" ht="20" customHeight="1" spans="1:9">
      <c r="A10" s="25">
        <v>2</v>
      </c>
      <c r="B10" s="36" t="s">
        <v>24</v>
      </c>
      <c r="C10" s="37"/>
      <c r="D10" s="28"/>
      <c r="E10" s="29"/>
      <c r="F10" s="30">
        <v>2555</v>
      </c>
      <c r="G10" s="31"/>
      <c r="H10" s="32">
        <v>2635</v>
      </c>
      <c r="I10" s="91">
        <f t="shared" si="0"/>
        <v>1.03131115459883</v>
      </c>
    </row>
    <row r="11" s="3" customFormat="1" ht="20" customHeight="1" spans="1:9">
      <c r="A11" s="25"/>
      <c r="B11" s="33" t="s">
        <v>25</v>
      </c>
      <c r="C11" s="38" t="s">
        <v>26</v>
      </c>
      <c r="D11" s="28" t="s">
        <v>27</v>
      </c>
      <c r="E11" s="39" t="s">
        <v>28</v>
      </c>
      <c r="F11" s="28">
        <v>1780</v>
      </c>
      <c r="G11" s="31" t="s">
        <v>19</v>
      </c>
      <c r="H11" s="40">
        <v>1780</v>
      </c>
      <c r="I11" s="91">
        <f t="shared" si="0"/>
        <v>1</v>
      </c>
    </row>
    <row r="12" s="3" customFormat="1" ht="20" customHeight="1" spans="1:9">
      <c r="A12" s="25"/>
      <c r="B12" s="33" t="s">
        <v>29</v>
      </c>
      <c r="C12" s="41" t="s">
        <v>30</v>
      </c>
      <c r="D12" s="28" t="s">
        <v>31</v>
      </c>
      <c r="E12" s="39" t="s">
        <v>28</v>
      </c>
      <c r="F12" s="28">
        <v>595</v>
      </c>
      <c r="G12" s="31" t="s">
        <v>19</v>
      </c>
      <c r="H12" s="40">
        <v>595</v>
      </c>
      <c r="I12" s="91">
        <f t="shared" si="0"/>
        <v>1</v>
      </c>
    </row>
    <row r="13" s="3" customFormat="1" ht="20" customHeight="1" spans="1:9">
      <c r="A13" s="25"/>
      <c r="B13" s="42" t="s">
        <v>32</v>
      </c>
      <c r="C13" s="38" t="s">
        <v>33</v>
      </c>
      <c r="D13" s="29" t="s">
        <v>27</v>
      </c>
      <c r="E13" s="39" t="s">
        <v>28</v>
      </c>
      <c r="F13" s="28">
        <v>180</v>
      </c>
      <c r="G13" s="31" t="s">
        <v>19</v>
      </c>
      <c r="H13" s="40">
        <v>260</v>
      </c>
      <c r="I13" s="91">
        <f t="shared" si="0"/>
        <v>1.44444444444444</v>
      </c>
    </row>
    <row r="14" s="3" customFormat="1" ht="20" customHeight="1" spans="1:9">
      <c r="A14" s="25">
        <v>3</v>
      </c>
      <c r="B14" s="43" t="s">
        <v>34</v>
      </c>
      <c r="C14" s="34"/>
      <c r="D14" s="29"/>
      <c r="E14" s="39"/>
      <c r="F14" s="30">
        <v>670</v>
      </c>
      <c r="G14" s="31"/>
      <c r="H14" s="44">
        <v>245</v>
      </c>
      <c r="I14" s="91">
        <f t="shared" si="0"/>
        <v>0.365671641791045</v>
      </c>
    </row>
    <row r="15" s="3" customFormat="1" ht="24" customHeight="1" spans="1:9">
      <c r="A15" s="25"/>
      <c r="B15" s="45" t="s">
        <v>35</v>
      </c>
      <c r="C15" s="46" t="s">
        <v>36</v>
      </c>
      <c r="D15" s="29" t="s">
        <v>27</v>
      </c>
      <c r="E15" s="39" t="s">
        <v>28</v>
      </c>
      <c r="F15" s="28">
        <v>350</v>
      </c>
      <c r="G15" s="31" t="s">
        <v>19</v>
      </c>
      <c r="H15" s="47">
        <v>245</v>
      </c>
      <c r="I15" s="91">
        <f t="shared" si="0"/>
        <v>0.7</v>
      </c>
    </row>
    <row r="16" s="4" customFormat="1" ht="24" customHeight="1" spans="1:9">
      <c r="A16" s="48"/>
      <c r="B16" s="49" t="s">
        <v>37</v>
      </c>
      <c r="C16" s="50" t="s">
        <v>38</v>
      </c>
      <c r="D16" s="31" t="s">
        <v>27</v>
      </c>
      <c r="E16" s="39" t="s">
        <v>28</v>
      </c>
      <c r="F16" s="51">
        <v>320</v>
      </c>
      <c r="G16" s="52" t="s">
        <v>19</v>
      </c>
      <c r="H16" s="40">
        <v>0</v>
      </c>
      <c r="I16" s="91">
        <f t="shared" si="0"/>
        <v>0</v>
      </c>
    </row>
    <row r="17" s="5" customFormat="1" ht="24" customHeight="1" spans="1:9">
      <c r="A17" s="53">
        <v>4</v>
      </c>
      <c r="B17" s="54" t="s">
        <v>39</v>
      </c>
      <c r="C17" s="55" t="s">
        <v>40</v>
      </c>
      <c r="D17" s="31" t="s">
        <v>27</v>
      </c>
      <c r="E17" s="39" t="s">
        <v>28</v>
      </c>
      <c r="F17" s="56">
        <v>50</v>
      </c>
      <c r="G17" s="31" t="s">
        <v>19</v>
      </c>
      <c r="H17" s="32">
        <v>30</v>
      </c>
      <c r="I17" s="91">
        <f t="shared" si="0"/>
        <v>0.6</v>
      </c>
    </row>
    <row r="18" s="5" customFormat="1" ht="20" customHeight="1" spans="1:9">
      <c r="A18" s="53">
        <v>5</v>
      </c>
      <c r="B18" s="57" t="s">
        <v>41</v>
      </c>
      <c r="C18" s="50" t="s">
        <v>42</v>
      </c>
      <c r="D18" s="31" t="s">
        <v>43</v>
      </c>
      <c r="E18" s="31" t="s">
        <v>44</v>
      </c>
      <c r="F18" s="56">
        <v>60</v>
      </c>
      <c r="G18" s="31" t="s">
        <v>19</v>
      </c>
      <c r="H18" s="58">
        <v>60</v>
      </c>
      <c r="I18" s="91">
        <f t="shared" si="0"/>
        <v>1</v>
      </c>
    </row>
    <row r="19" s="6" customFormat="1" ht="20" customHeight="1" spans="1:9">
      <c r="A19" s="59" t="s">
        <v>45</v>
      </c>
      <c r="B19" s="60" t="s">
        <v>46</v>
      </c>
      <c r="C19" s="61"/>
      <c r="D19" s="62"/>
      <c r="E19" s="62"/>
      <c r="F19" s="63">
        <v>14803</v>
      </c>
      <c r="G19" s="62"/>
      <c r="H19" s="24">
        <f>H20+H21+H30+H36+H37+H38</f>
        <v>11587.61</v>
      </c>
      <c r="I19" s="91">
        <f t="shared" si="0"/>
        <v>0.78278794838884</v>
      </c>
    </row>
    <row r="20" s="5" customFormat="1" ht="20" customHeight="1" spans="1:9">
      <c r="A20" s="53">
        <v>1</v>
      </c>
      <c r="B20" s="57" t="s">
        <v>47</v>
      </c>
      <c r="C20" s="64" t="s">
        <v>48</v>
      </c>
      <c r="D20" s="31" t="s">
        <v>49</v>
      </c>
      <c r="E20" s="31" t="s">
        <v>50</v>
      </c>
      <c r="F20" s="56">
        <v>1220</v>
      </c>
      <c r="G20" s="31" t="s">
        <v>51</v>
      </c>
      <c r="H20" s="32">
        <v>635.99</v>
      </c>
      <c r="I20" s="91">
        <f t="shared" si="0"/>
        <v>0.521303278688525</v>
      </c>
    </row>
    <row r="21" s="5" customFormat="1" ht="20" customHeight="1" spans="1:9">
      <c r="A21" s="53">
        <v>2</v>
      </c>
      <c r="B21" s="57" t="s">
        <v>52</v>
      </c>
      <c r="C21" s="65"/>
      <c r="D21" s="31"/>
      <c r="E21" s="31"/>
      <c r="F21" s="56">
        <v>5660.9</v>
      </c>
      <c r="G21" s="31"/>
      <c r="H21" s="32">
        <f>H22</f>
        <v>5082.87</v>
      </c>
      <c r="I21" s="91">
        <f t="shared" si="0"/>
        <v>0.897890794749951</v>
      </c>
    </row>
    <row r="22" s="5" customFormat="1" ht="20" customHeight="1" spans="1:9">
      <c r="A22" s="48"/>
      <c r="B22" s="45" t="s">
        <v>53</v>
      </c>
      <c r="C22" s="46" t="s">
        <v>54</v>
      </c>
      <c r="D22" s="31" t="s">
        <v>55</v>
      </c>
      <c r="E22" s="31" t="s">
        <v>56</v>
      </c>
      <c r="F22" s="51">
        <v>174.28</v>
      </c>
      <c r="G22" s="31" t="s">
        <v>57</v>
      </c>
      <c r="H22" s="66">
        <v>5082.87</v>
      </c>
      <c r="I22" s="92">
        <f t="shared" si="0"/>
        <v>29.1649644250631</v>
      </c>
    </row>
    <row r="23" s="5" customFormat="1" ht="20" customHeight="1" spans="1:9">
      <c r="A23" s="48"/>
      <c r="B23" s="45" t="s">
        <v>58</v>
      </c>
      <c r="C23" s="46" t="s">
        <v>59</v>
      </c>
      <c r="D23" s="31" t="s">
        <v>55</v>
      </c>
      <c r="E23" s="31" t="s">
        <v>56</v>
      </c>
      <c r="F23" s="51">
        <v>234.44</v>
      </c>
      <c r="G23" s="31" t="s">
        <v>57</v>
      </c>
      <c r="H23" s="67"/>
      <c r="I23" s="93"/>
    </row>
    <row r="24" s="5" customFormat="1" ht="20" customHeight="1" spans="1:9">
      <c r="A24" s="48"/>
      <c r="B24" s="45" t="s">
        <v>60</v>
      </c>
      <c r="C24" s="68" t="s">
        <v>61</v>
      </c>
      <c r="D24" s="31" t="s">
        <v>55</v>
      </c>
      <c r="E24" s="31" t="s">
        <v>56</v>
      </c>
      <c r="F24" s="51">
        <v>438.3</v>
      </c>
      <c r="G24" s="31" t="s">
        <v>57</v>
      </c>
      <c r="H24" s="67"/>
      <c r="I24" s="93"/>
    </row>
    <row r="25" s="5" customFormat="1" ht="20" customHeight="1" spans="1:9">
      <c r="A25" s="48"/>
      <c r="B25" s="45" t="s">
        <v>62</v>
      </c>
      <c r="C25" s="68" t="s">
        <v>63</v>
      </c>
      <c r="D25" s="31" t="s">
        <v>55</v>
      </c>
      <c r="E25" s="31" t="s">
        <v>56</v>
      </c>
      <c r="F25" s="69">
        <v>2144.75</v>
      </c>
      <c r="G25" s="31" t="s">
        <v>57</v>
      </c>
      <c r="H25" s="67"/>
      <c r="I25" s="93"/>
    </row>
    <row r="26" s="5" customFormat="1" ht="20" customHeight="1" spans="1:9">
      <c r="A26" s="48"/>
      <c r="B26" s="45" t="s">
        <v>64</v>
      </c>
      <c r="C26" s="70" t="s">
        <v>65</v>
      </c>
      <c r="D26" s="31" t="s">
        <v>55</v>
      </c>
      <c r="E26" s="31" t="s">
        <v>56</v>
      </c>
      <c r="F26" s="71">
        <v>114.23</v>
      </c>
      <c r="G26" s="31" t="s">
        <v>66</v>
      </c>
      <c r="H26" s="67"/>
      <c r="I26" s="93"/>
    </row>
    <row r="27" s="5" customFormat="1" ht="20" customHeight="1" spans="1:9">
      <c r="A27" s="48"/>
      <c r="B27" s="45" t="s">
        <v>67</v>
      </c>
      <c r="C27" s="72" t="s">
        <v>68</v>
      </c>
      <c r="D27" s="31" t="s">
        <v>55</v>
      </c>
      <c r="E27" s="31" t="s">
        <v>56</v>
      </c>
      <c r="F27" s="51">
        <v>1534.9</v>
      </c>
      <c r="G27" s="31" t="s">
        <v>57</v>
      </c>
      <c r="H27" s="67"/>
      <c r="I27" s="93"/>
    </row>
    <row r="28" s="5" customFormat="1" ht="20" customHeight="1" spans="1:9">
      <c r="A28" s="48"/>
      <c r="B28" s="45" t="s">
        <v>69</v>
      </c>
      <c r="C28" s="70" t="s">
        <v>70</v>
      </c>
      <c r="D28" s="31" t="s">
        <v>71</v>
      </c>
      <c r="E28" s="31" t="s">
        <v>56</v>
      </c>
      <c r="F28" s="71">
        <v>230</v>
      </c>
      <c r="G28" s="31" t="s">
        <v>57</v>
      </c>
      <c r="H28" s="67"/>
      <c r="I28" s="93"/>
    </row>
    <row r="29" s="5" customFormat="1" ht="20" customHeight="1" spans="1:9">
      <c r="A29" s="48"/>
      <c r="B29" s="45" t="s">
        <v>72</v>
      </c>
      <c r="C29" s="70" t="s">
        <v>73</v>
      </c>
      <c r="D29" s="31" t="s">
        <v>55</v>
      </c>
      <c r="E29" s="31" t="s">
        <v>56</v>
      </c>
      <c r="F29" s="71">
        <v>790</v>
      </c>
      <c r="G29" s="31" t="s">
        <v>57</v>
      </c>
      <c r="H29" s="73"/>
      <c r="I29" s="94"/>
    </row>
    <row r="30" s="5" customFormat="1" ht="20" customHeight="1" spans="1:9">
      <c r="A30" s="53">
        <v>3</v>
      </c>
      <c r="B30" s="74" t="s">
        <v>74</v>
      </c>
      <c r="C30" s="50"/>
      <c r="D30" s="51"/>
      <c r="E30" s="31"/>
      <c r="F30" s="75">
        <v>2639.1</v>
      </c>
      <c r="G30" s="51"/>
      <c r="H30" s="44">
        <v>2371</v>
      </c>
      <c r="I30" s="91">
        <f t="shared" si="0"/>
        <v>0.898412337539313</v>
      </c>
    </row>
    <row r="31" s="5" customFormat="1" ht="20" customHeight="1" spans="1:9">
      <c r="A31" s="53"/>
      <c r="B31" s="45" t="s">
        <v>75</v>
      </c>
      <c r="C31" s="50" t="s">
        <v>76</v>
      </c>
      <c r="D31" s="51" t="s">
        <v>49</v>
      </c>
      <c r="E31" s="31" t="s">
        <v>77</v>
      </c>
      <c r="F31" s="51">
        <v>785.1</v>
      </c>
      <c r="G31" s="51" t="s">
        <v>78</v>
      </c>
      <c r="H31" s="47">
        <v>668</v>
      </c>
      <c r="I31" s="91">
        <f t="shared" si="0"/>
        <v>0.850847025856579</v>
      </c>
    </row>
    <row r="32" s="5" customFormat="1" ht="20" customHeight="1" spans="1:9">
      <c r="A32" s="53"/>
      <c r="B32" s="45" t="s">
        <v>79</v>
      </c>
      <c r="C32" s="50" t="s">
        <v>80</v>
      </c>
      <c r="D32" s="31" t="s">
        <v>17</v>
      </c>
      <c r="E32" s="31" t="s">
        <v>50</v>
      </c>
      <c r="F32" s="51">
        <v>125</v>
      </c>
      <c r="G32" s="31" t="s">
        <v>78</v>
      </c>
      <c r="H32" s="76">
        <v>125</v>
      </c>
      <c r="I32" s="91">
        <f t="shared" si="0"/>
        <v>1</v>
      </c>
    </row>
    <row r="33" s="5" customFormat="1" ht="20" customHeight="1" spans="1:9">
      <c r="A33" s="53"/>
      <c r="B33" s="45" t="s">
        <v>81</v>
      </c>
      <c r="C33" s="50" t="s">
        <v>82</v>
      </c>
      <c r="D33" s="31" t="s">
        <v>17</v>
      </c>
      <c r="E33" s="31" t="s">
        <v>83</v>
      </c>
      <c r="F33" s="51">
        <v>1578</v>
      </c>
      <c r="G33" s="31" t="s">
        <v>84</v>
      </c>
      <c r="H33" s="47">
        <v>1578</v>
      </c>
      <c r="I33" s="91">
        <f t="shared" si="0"/>
        <v>1</v>
      </c>
    </row>
    <row r="34" s="5" customFormat="1" ht="21" customHeight="1" spans="1:9">
      <c r="A34" s="53"/>
      <c r="B34" s="45" t="s">
        <v>85</v>
      </c>
      <c r="C34" s="46" t="s">
        <v>86</v>
      </c>
      <c r="D34" s="31" t="s">
        <v>49</v>
      </c>
      <c r="E34" s="31" t="s">
        <v>50</v>
      </c>
      <c r="F34" s="51">
        <v>46</v>
      </c>
      <c r="G34" s="52" t="s">
        <v>87</v>
      </c>
      <c r="H34" s="44">
        <v>39</v>
      </c>
      <c r="I34" s="91">
        <f t="shared" si="0"/>
        <v>0.847826086956522</v>
      </c>
    </row>
    <row r="35" s="5" customFormat="1" ht="24" customHeight="1" spans="1:9">
      <c r="A35" s="53"/>
      <c r="B35" s="45" t="s">
        <v>88</v>
      </c>
      <c r="C35" s="55" t="s">
        <v>89</v>
      </c>
      <c r="D35" s="31" t="s">
        <v>49</v>
      </c>
      <c r="E35" s="31" t="s">
        <v>50</v>
      </c>
      <c r="F35" s="51">
        <v>105</v>
      </c>
      <c r="G35" s="52" t="s">
        <v>19</v>
      </c>
      <c r="H35" s="44">
        <v>75</v>
      </c>
      <c r="I35" s="91">
        <f t="shared" si="0"/>
        <v>0.714285714285714</v>
      </c>
    </row>
    <row r="36" s="3" customFormat="1" ht="20" customHeight="1" spans="1:9">
      <c r="A36" s="25">
        <v>4</v>
      </c>
      <c r="B36" s="57" t="s">
        <v>90</v>
      </c>
      <c r="C36" s="77" t="s">
        <v>91</v>
      </c>
      <c r="D36" s="51" t="s">
        <v>31</v>
      </c>
      <c r="E36" s="29" t="s">
        <v>92</v>
      </c>
      <c r="F36" s="56">
        <v>4202</v>
      </c>
      <c r="G36" s="31" t="s">
        <v>19</v>
      </c>
      <c r="H36" s="32">
        <v>2758.45</v>
      </c>
      <c r="I36" s="91">
        <f t="shared" si="0"/>
        <v>0.65646120894812</v>
      </c>
    </row>
    <row r="37" s="3" customFormat="1" ht="20" customHeight="1" spans="1:9">
      <c r="A37" s="25">
        <v>5</v>
      </c>
      <c r="B37" s="57" t="s">
        <v>93</v>
      </c>
      <c r="C37" s="46" t="s">
        <v>94</v>
      </c>
      <c r="D37" s="51" t="s">
        <v>49</v>
      </c>
      <c r="E37" s="29" t="s">
        <v>50</v>
      </c>
      <c r="F37" s="56">
        <v>981</v>
      </c>
      <c r="G37" s="39" t="s">
        <v>95</v>
      </c>
      <c r="H37" s="78">
        <v>670</v>
      </c>
      <c r="I37" s="91">
        <f t="shared" si="0"/>
        <v>0.682976554536188</v>
      </c>
    </row>
    <row r="38" s="3" customFormat="1" ht="20" customHeight="1" spans="1:9">
      <c r="A38" s="25">
        <v>6</v>
      </c>
      <c r="B38" s="79" t="s">
        <v>96</v>
      </c>
      <c r="C38" s="46" t="s">
        <v>97</v>
      </c>
      <c r="D38" s="51" t="s">
        <v>49</v>
      </c>
      <c r="E38" s="29" t="s">
        <v>50</v>
      </c>
      <c r="F38" s="56">
        <v>100</v>
      </c>
      <c r="G38" s="39" t="s">
        <v>98</v>
      </c>
      <c r="H38" s="78">
        <v>69.3</v>
      </c>
      <c r="I38" s="91">
        <f t="shared" si="0"/>
        <v>0.693</v>
      </c>
    </row>
    <row r="39" s="6" customFormat="1" ht="18" customHeight="1" spans="1:9">
      <c r="A39" s="19" t="s">
        <v>99</v>
      </c>
      <c r="B39" s="80" t="s">
        <v>100</v>
      </c>
      <c r="C39" s="81"/>
      <c r="D39" s="82"/>
      <c r="E39" s="83"/>
      <c r="F39" s="63">
        <v>450</v>
      </c>
      <c r="G39" s="82"/>
      <c r="H39" s="84">
        <v>347.34</v>
      </c>
      <c r="I39" s="91">
        <f t="shared" si="0"/>
        <v>0.771866666666667</v>
      </c>
    </row>
    <row r="40" s="3" customFormat="1" ht="20" customHeight="1" spans="1:9">
      <c r="A40" s="25">
        <v>1</v>
      </c>
      <c r="B40" s="36" t="s">
        <v>101</v>
      </c>
      <c r="C40" s="85" t="s">
        <v>102</v>
      </c>
      <c r="D40" s="51" t="s">
        <v>17</v>
      </c>
      <c r="E40" s="29" t="s">
        <v>103</v>
      </c>
      <c r="F40" s="51">
        <v>100</v>
      </c>
      <c r="G40" s="51" t="s">
        <v>104</v>
      </c>
      <c r="H40" s="86">
        <v>347.34</v>
      </c>
      <c r="I40" s="92">
        <f>H40/(F40+F41)</f>
        <v>0.771866666666667</v>
      </c>
    </row>
    <row r="41" s="3" customFormat="1" ht="26" customHeight="1" spans="1:9">
      <c r="A41" s="25">
        <v>2</v>
      </c>
      <c r="B41" s="87" t="s">
        <v>105</v>
      </c>
      <c r="C41" s="88" t="s">
        <v>106</v>
      </c>
      <c r="D41" s="51" t="s">
        <v>43</v>
      </c>
      <c r="E41" s="89" t="s">
        <v>107</v>
      </c>
      <c r="F41" s="51">
        <v>350</v>
      </c>
      <c r="G41" s="51" t="s">
        <v>104</v>
      </c>
      <c r="H41" s="90"/>
      <c r="I41" s="94"/>
    </row>
  </sheetData>
  <mergeCells count="13">
    <mergeCell ref="A1:I1"/>
    <mergeCell ref="H2:I2"/>
    <mergeCell ref="A2:A3"/>
    <mergeCell ref="B2:B3"/>
    <mergeCell ref="C2:C3"/>
    <mergeCell ref="D2:D3"/>
    <mergeCell ref="E2:E3"/>
    <mergeCell ref="F2:F3"/>
    <mergeCell ref="G2:G3"/>
    <mergeCell ref="H22:H29"/>
    <mergeCell ref="H40:H41"/>
    <mergeCell ref="I22:I29"/>
    <mergeCell ref="I40:I41"/>
  </mergeCells>
  <pageMargins left="0.511805555555556" right="0.751388888888889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good</cp:lastModifiedBy>
  <dcterms:created xsi:type="dcterms:W3CDTF">2020-08-19T02:09:00Z</dcterms:created>
  <dcterms:modified xsi:type="dcterms:W3CDTF">2020-11-20T07:41:27Z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